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rumset2\町民課\窓口関係\加美町人口移動調査表【県報告・ファイル管理掲載用】\加美町人口動態【ファイル管理掲載用含む】\"/>
    </mc:Choice>
  </mc:AlternateContent>
  <xr:revisionPtr revIDLastSave="0" documentId="13_ncr:1_{ADC8E7F6-99CD-40E8-BFDA-8DC70602CC25}" xr6:coauthVersionLast="47" xr6:coauthVersionMax="47" xr10:uidLastSave="{00000000-0000-0000-0000-000000000000}"/>
  <workbookProtection workbookPassword="C6C5" lockStructure="1"/>
  <bookViews>
    <workbookView xWindow="-120" yWindow="-120" windowWidth="29040" windowHeight="15720" xr2:uid="{00000000-000D-0000-FFFF-FFFF00000000}"/>
  </bookViews>
  <sheets>
    <sheet name="人口・世帯数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2" l="1"/>
  <c r="P19" i="2"/>
  <c r="B57" i="2"/>
  <c r="L38" i="2"/>
  <c r="K38" i="2"/>
  <c r="F38" i="2"/>
  <c r="E38" i="2"/>
  <c r="C38" i="2"/>
  <c r="B38" i="2"/>
  <c r="N19" i="2"/>
  <c r="M19" i="2"/>
  <c r="K19" i="2"/>
  <c r="J19" i="2"/>
  <c r="I19" i="2"/>
  <c r="G19" i="2"/>
  <c r="F19" i="2"/>
  <c r="E19" i="2"/>
  <c r="D19" i="2"/>
  <c r="C19" i="2"/>
  <c r="B19" i="2"/>
  <c r="F57" i="2"/>
  <c r="E57" i="2"/>
  <c r="C57" i="2"/>
  <c r="D57" i="2" l="1"/>
  <c r="G53" i="2"/>
  <c r="G54" i="2"/>
  <c r="M38" i="2" l="1"/>
  <c r="G38" i="2"/>
  <c r="D38" i="2"/>
  <c r="L19" i="2"/>
  <c r="G57" i="2" l="1"/>
  <c r="H30" i="2"/>
  <c r="H9" i="2" l="1"/>
  <c r="M26" i="2" l="1"/>
  <c r="D16" i="2" l="1"/>
  <c r="G56" i="2" l="1"/>
  <c r="D56" i="2"/>
  <c r="G55" i="2"/>
  <c r="D55" i="2"/>
  <c r="D54" i="2"/>
  <c r="D53" i="2"/>
  <c r="G52" i="2"/>
  <c r="D52" i="2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Q19" i="2" l="1"/>
  <c r="N14" i="2"/>
  <c r="M27" i="2"/>
  <c r="M28" i="2"/>
  <c r="M29" i="2"/>
  <c r="M30" i="2"/>
  <c r="M31" i="2"/>
  <c r="M32" i="2"/>
  <c r="M33" i="2"/>
  <c r="M34" i="2"/>
  <c r="M35" i="2"/>
  <c r="M36" i="2"/>
  <c r="M37" i="2"/>
  <c r="G27" i="2"/>
  <c r="G28" i="2"/>
  <c r="G29" i="2"/>
  <c r="G30" i="2"/>
  <c r="G31" i="2"/>
  <c r="G32" i="2"/>
  <c r="G33" i="2"/>
  <c r="G34" i="2"/>
  <c r="G35" i="2"/>
  <c r="G36" i="2"/>
  <c r="G37" i="2"/>
  <c r="G26" i="2"/>
  <c r="N9" i="2"/>
  <c r="O9" i="2"/>
  <c r="N10" i="2"/>
  <c r="O10" i="2"/>
  <c r="I29" i="2" s="1"/>
  <c r="N11" i="2"/>
  <c r="O11" i="2"/>
  <c r="I30" i="2" s="1"/>
  <c r="N12" i="2"/>
  <c r="O12" i="2"/>
  <c r="N13" i="2"/>
  <c r="O13" i="2"/>
  <c r="O14" i="2"/>
  <c r="N15" i="2"/>
  <c r="O15" i="2"/>
  <c r="N16" i="2"/>
  <c r="O16" i="2"/>
  <c r="N17" i="2"/>
  <c r="O17" i="2"/>
  <c r="N18" i="2"/>
  <c r="O18" i="2"/>
  <c r="N8" i="2"/>
  <c r="O8" i="2"/>
  <c r="Q8" i="2"/>
  <c r="Q9" i="2"/>
  <c r="Q10" i="2"/>
  <c r="Q11" i="2"/>
  <c r="Q12" i="2"/>
  <c r="Q13" i="2"/>
  <c r="Q14" i="2"/>
  <c r="Q15" i="2"/>
  <c r="Q16" i="2"/>
  <c r="Q17" i="2"/>
  <c r="Q18" i="2"/>
  <c r="L8" i="2"/>
  <c r="L9" i="2"/>
  <c r="L10" i="2"/>
  <c r="L11" i="2"/>
  <c r="L12" i="2"/>
  <c r="L13" i="2"/>
  <c r="L14" i="2"/>
  <c r="L15" i="2"/>
  <c r="L16" i="2"/>
  <c r="L17" i="2"/>
  <c r="L18" i="2"/>
  <c r="H8" i="2"/>
  <c r="H10" i="2"/>
  <c r="H11" i="2"/>
  <c r="H12" i="2"/>
  <c r="H13" i="2"/>
  <c r="H14" i="2"/>
  <c r="H15" i="2"/>
  <c r="H16" i="2"/>
  <c r="H17" i="2"/>
  <c r="H18" i="2"/>
  <c r="D8" i="2"/>
  <c r="D9" i="2"/>
  <c r="D10" i="2"/>
  <c r="D11" i="2"/>
  <c r="D12" i="2"/>
  <c r="D13" i="2"/>
  <c r="D14" i="2"/>
  <c r="D15" i="2"/>
  <c r="D17" i="2"/>
  <c r="D18" i="2"/>
  <c r="O7" i="2"/>
  <c r="C26" i="2" s="1"/>
  <c r="L7" i="2"/>
  <c r="H7" i="2"/>
  <c r="D7" i="2"/>
  <c r="Q7" i="2"/>
  <c r="N7" i="2"/>
  <c r="B26" i="2" s="1"/>
  <c r="H26" i="2" s="1"/>
  <c r="N33" i="2" l="1"/>
  <c r="H33" i="2"/>
  <c r="O37" i="2"/>
  <c r="I37" i="2"/>
  <c r="I34" i="2"/>
  <c r="O34" i="2"/>
  <c r="N37" i="2"/>
  <c r="H34" i="2"/>
  <c r="N34" i="2"/>
  <c r="I36" i="2"/>
  <c r="O36" i="2"/>
  <c r="O33" i="2"/>
  <c r="I33" i="2"/>
  <c r="H36" i="2"/>
  <c r="N36" i="2"/>
  <c r="O35" i="2"/>
  <c r="I35" i="2"/>
  <c r="N35" i="2"/>
  <c r="H35" i="2"/>
  <c r="N26" i="2"/>
  <c r="H28" i="2"/>
  <c r="N28" i="2"/>
  <c r="O26" i="2"/>
  <c r="I26" i="2"/>
  <c r="D35" i="2"/>
  <c r="J35" i="2" s="1"/>
  <c r="I32" i="2"/>
  <c r="O32" i="2"/>
  <c r="O28" i="2"/>
  <c r="I28" i="2"/>
  <c r="I27" i="2"/>
  <c r="O27" i="2"/>
  <c r="H32" i="2"/>
  <c r="D32" i="2"/>
  <c r="J32" i="2" s="1"/>
  <c r="N32" i="2"/>
  <c r="N27" i="2"/>
  <c r="D27" i="2"/>
  <c r="J27" i="2" s="1"/>
  <c r="H27" i="2"/>
  <c r="D37" i="2"/>
  <c r="P37" i="2" s="1"/>
  <c r="N29" i="2"/>
  <c r="H29" i="2"/>
  <c r="D28" i="2"/>
  <c r="P28" i="2" s="1"/>
  <c r="D26" i="2"/>
  <c r="P26" i="2" s="1"/>
  <c r="I31" i="2"/>
  <c r="O31" i="2"/>
  <c r="D36" i="2"/>
  <c r="J36" i="2" s="1"/>
  <c r="D31" i="2"/>
  <c r="J31" i="2" s="1"/>
  <c r="H31" i="2"/>
  <c r="N31" i="2"/>
  <c r="O30" i="2"/>
  <c r="D30" i="2"/>
  <c r="J30" i="2" s="1"/>
  <c r="O29" i="2"/>
  <c r="D34" i="2"/>
  <c r="P34" i="2" s="1"/>
  <c r="D33" i="2"/>
  <c r="J33" i="2" s="1"/>
  <c r="D29" i="2"/>
  <c r="J29" i="2" s="1"/>
  <c r="N30" i="2"/>
  <c r="P32" i="2"/>
  <c r="P14" i="2"/>
  <c r="P7" i="2"/>
  <c r="P17" i="2"/>
  <c r="P15" i="2"/>
  <c r="P13" i="2"/>
  <c r="P11" i="2"/>
  <c r="P8" i="2"/>
  <c r="P18" i="2"/>
  <c r="P16" i="2"/>
  <c r="P12" i="2"/>
  <c r="P10" i="2"/>
  <c r="P9" i="2"/>
  <c r="P36" i="2" l="1"/>
  <c r="P35" i="2"/>
  <c r="J34" i="2"/>
  <c r="J37" i="2"/>
  <c r="J28" i="2"/>
  <c r="P33" i="2"/>
  <c r="P29" i="2"/>
  <c r="P30" i="2"/>
  <c r="P27" i="2"/>
  <c r="J26" i="2"/>
  <c r="P31" i="2"/>
  <c r="O19" i="2" l="1"/>
  <c r="H19" i="2"/>
</calcChain>
</file>

<file path=xl/sharedStrings.xml><?xml version="1.0" encoding="utf-8"?>
<sst xmlns="http://schemas.openxmlformats.org/spreadsheetml/2006/main" count="104" uniqueCount="43">
  <si>
    <t>４月末</t>
    <rPh sb="1" eb="3">
      <t>ガツマツ</t>
    </rPh>
    <phoneticPr fontId="2"/>
  </si>
  <si>
    <t>５月末</t>
    <rPh sb="1" eb="3">
      <t>ガツマツ</t>
    </rPh>
    <phoneticPr fontId="2"/>
  </si>
  <si>
    <t>６月末</t>
    <rPh sb="1" eb="3">
      <t>ガツマツ</t>
    </rPh>
    <phoneticPr fontId="2"/>
  </si>
  <si>
    <t>７月末</t>
    <rPh sb="1" eb="3">
      <t>ガツマツ</t>
    </rPh>
    <phoneticPr fontId="2"/>
  </si>
  <si>
    <t>８月末</t>
    <rPh sb="1" eb="3">
      <t>ガツマツ</t>
    </rPh>
    <phoneticPr fontId="2"/>
  </si>
  <si>
    <t>９月末</t>
    <rPh sb="1" eb="3">
      <t>ガツマツ</t>
    </rPh>
    <phoneticPr fontId="2"/>
  </si>
  <si>
    <t>１０月末</t>
    <rPh sb="2" eb="4">
      <t>ガツマツ</t>
    </rPh>
    <phoneticPr fontId="2"/>
  </si>
  <si>
    <t>１１月末</t>
    <rPh sb="2" eb="4">
      <t>ガツマツ</t>
    </rPh>
    <phoneticPr fontId="2"/>
  </si>
  <si>
    <t>１２月末</t>
    <rPh sb="2" eb="4">
      <t>ガツマツ</t>
    </rPh>
    <phoneticPr fontId="2"/>
  </si>
  <si>
    <t>１月末</t>
    <rPh sb="1" eb="3">
      <t>ガツマツ</t>
    </rPh>
    <phoneticPr fontId="2"/>
  </si>
  <si>
    <t>２月末</t>
    <rPh sb="1" eb="3">
      <t>ガツマツ</t>
    </rPh>
    <phoneticPr fontId="2"/>
  </si>
  <si>
    <t>３月末</t>
    <rPh sb="1" eb="3">
      <t>ガツマツ</t>
    </rPh>
    <phoneticPr fontId="2"/>
  </si>
  <si>
    <t>前月比</t>
    <rPh sb="0" eb="3">
      <t>ゼンゲツヒ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</si>
  <si>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</si>
  <si>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</si>
  <si>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中新田地区</t>
    <rPh sb="0" eb="3">
      <t>ナカニイダ</t>
    </rPh>
    <rPh sb="3" eb="5">
      <t>チク</t>
    </rPh>
    <phoneticPr fontId="2"/>
  </si>
  <si>
    <t>小野田地区</t>
    <rPh sb="0" eb="3">
      <t>オノダ</t>
    </rPh>
    <rPh sb="3" eb="5">
      <t>チク</t>
    </rPh>
    <phoneticPr fontId="2"/>
  </si>
  <si>
    <t>宮崎地区</t>
    <rPh sb="0" eb="1">
      <t>ミヤ</t>
    </rPh>
    <rPh sb="1" eb="2">
      <t>ザキ</t>
    </rPh>
    <rPh sb="2" eb="4">
      <t>チク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</si>
  <si>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</si>
  <si>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</si>
  <si>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加美町合計</t>
    <rPh sb="0" eb="3">
      <t>カミマチ</t>
    </rPh>
    <rPh sb="3" eb="5">
      <t>ゴウケイ</t>
    </rPh>
    <phoneticPr fontId="2"/>
  </si>
  <si>
    <t>計</t>
    <rPh sb="0" eb="1">
      <t>ケイ</t>
    </rPh>
    <phoneticPr fontId="2"/>
  </si>
  <si>
    <t>　人口および世帯数</t>
    <rPh sb="1" eb="3">
      <t>ジンコウ</t>
    </rPh>
    <rPh sb="6" eb="9">
      <t>セタイスウ</t>
    </rPh>
    <phoneticPr fontId="2"/>
  </si>
  <si>
    <t>６５歳以上人口</t>
    <rPh sb="2" eb="5">
      <t>サイイジョウ</t>
    </rPh>
    <rPh sb="5" eb="7">
      <t>ジンコウ</t>
    </rPh>
    <phoneticPr fontId="2"/>
  </si>
  <si>
    <t>男女別人口</t>
    <rPh sb="0" eb="2">
      <t>ダンジョ</t>
    </rPh>
    <rPh sb="2" eb="3">
      <t>ベツ</t>
    </rPh>
    <rPh sb="3" eb="5">
      <t>ジンコウ</t>
    </rPh>
    <phoneticPr fontId="2"/>
  </si>
  <si>
    <t>　高齢者人口（６５歳以上・７５歳以上）</t>
    <rPh sb="1" eb="4">
      <t>コウレイシャ</t>
    </rPh>
    <rPh sb="4" eb="6">
      <t>ジンコウ</t>
    </rPh>
    <rPh sb="9" eb="12">
      <t>サイイジョウ</t>
    </rPh>
    <rPh sb="15" eb="18">
      <t>サイイジョウ</t>
    </rPh>
    <phoneticPr fontId="2"/>
  </si>
  <si>
    <t>７５歳以上人口</t>
    <rPh sb="2" eb="5">
      <t>サイイジョウ</t>
    </rPh>
    <rPh sb="5" eb="7">
      <t>ジンコウ</t>
    </rPh>
    <phoneticPr fontId="2"/>
  </si>
  <si>
    <t>―</t>
    <phoneticPr fontId="2"/>
  </si>
  <si>
    <t>６５歳以上の人口比率</t>
    <rPh sb="2" eb="5">
      <t>サイイジョウ</t>
    </rPh>
    <rPh sb="6" eb="8">
      <t>ジンコウ</t>
    </rPh>
    <rPh sb="8" eb="10">
      <t>ヒリツ</t>
    </rPh>
    <phoneticPr fontId="2"/>
  </si>
  <si>
    <t>７５歳以上の人口比率</t>
    <rPh sb="2" eb="5">
      <t>サイイジョウ</t>
    </rPh>
    <rPh sb="6" eb="8">
      <t>ジンコウ</t>
    </rPh>
    <rPh sb="8" eb="10">
      <t>ヒリツ</t>
    </rPh>
    <phoneticPr fontId="2"/>
  </si>
  <si>
    <t>（単位：人、戸）</t>
    <rPh sb="1" eb="3">
      <t>タンイ</t>
    </rPh>
    <rPh sb="4" eb="5">
      <t>ニン</t>
    </rPh>
    <rPh sb="6" eb="7">
      <t>コ</t>
    </rPh>
    <phoneticPr fontId="2"/>
  </si>
  <si>
    <t>（単位：人、％）</t>
    <rPh sb="1" eb="3">
      <t>タンイ</t>
    </rPh>
    <rPh sb="4" eb="5">
      <t>ニン</t>
    </rPh>
    <phoneticPr fontId="2"/>
  </si>
  <si>
    <t xml:space="preserve"> </t>
    <phoneticPr fontId="2"/>
  </si>
  <si>
    <t>社会的増減</t>
    <rPh sb="0" eb="3">
      <t>シャカイテキ</t>
    </rPh>
    <rPh sb="3" eb="5">
      <t>ゾウゲン</t>
    </rPh>
    <phoneticPr fontId="2"/>
  </si>
  <si>
    <t>自然的増減</t>
    <rPh sb="0" eb="2">
      <t>シゼン</t>
    </rPh>
    <rPh sb="2" eb="3">
      <t>テキ</t>
    </rPh>
    <rPh sb="3" eb="5">
      <t>ゾウゲン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</si>
  <si>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</si>
  <si>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</si>
  <si>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増減</t>
    <rPh sb="0" eb="1">
      <t>ゾウ</t>
    </rPh>
    <rPh sb="1" eb="2">
      <t>ゲン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</si>
  <si>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</si>
  <si>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</si>
  <si>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合計</t>
    <rPh sb="0" eb="2">
      <t>ゴウケイ</t>
    </rPh>
    <phoneticPr fontId="2"/>
  </si>
  <si>
    <t>　人口異動調査月別一覧表</t>
    <rPh sb="1" eb="3">
      <t>ジンコウ</t>
    </rPh>
    <rPh sb="3" eb="5">
      <t>イドウ</t>
    </rPh>
    <rPh sb="5" eb="7">
      <t>チョウサ</t>
    </rPh>
    <rPh sb="7" eb="9">
      <t>ツキベツ</t>
    </rPh>
    <rPh sb="9" eb="11">
      <t>イチラン</t>
    </rPh>
    <rPh sb="11" eb="12">
      <t>ヒョウ</t>
    </rPh>
    <phoneticPr fontId="2"/>
  </si>
  <si>
    <t>（単位：人）</t>
    <rPh sb="1" eb="3">
      <t>タンイ</t>
    </rPh>
    <rPh sb="4" eb="5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</si>
</sst>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#,##0_);[Red]\(#,##0\)"/>
    <numFmt numFmtId="178" formatCode="#,##0_ "/>
    <numFmt numFmtId="179" formatCode="0_ "/>
    <numFmt numFmtId="180" formatCode="#,##0.00_);[Red]\(#,##0.00\)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FFE7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/>
      <diagonal style="dotted">
        <color indexed="64"/>
      </diagonal>
    </border>
    <border diagonalDown="1">
      <left style="thin">
        <color indexed="64"/>
      </left>
      <right style="double">
        <color indexed="64"/>
      </right>
      <top/>
      <bottom/>
      <diagonal style="dotted">
        <color indexed="64"/>
      </diagonal>
    </border>
    <border diagonalDown="1">
      <left style="thin">
        <color indexed="64"/>
      </left>
      <right style="double">
        <color indexed="64"/>
      </right>
      <top/>
      <bottom style="double">
        <color indexed="64"/>
      </bottom>
      <diagonal style="dotted">
        <color indexed="64"/>
      </diagonal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77" fontId="3" fillId="0" borderId="15" xfId="1" applyNumberFormat="1" applyFont="1" applyBorder="1" applyProtection="1">
      <alignment vertical="center"/>
      <protection hidden="1"/>
    </xf>
    <xf numFmtId="177" fontId="3" fillId="0" borderId="20" xfId="1" applyNumberFormat="1" applyFont="1" applyBorder="1" applyProtection="1">
      <alignment vertical="center"/>
      <protection hidden="1"/>
    </xf>
    <xf numFmtId="177" fontId="3" fillId="0" borderId="1" xfId="1" applyNumberFormat="1" applyFont="1" applyBorder="1" applyProtection="1">
      <alignment vertical="center"/>
      <protection hidden="1"/>
    </xf>
    <xf numFmtId="177" fontId="3" fillId="0" borderId="2" xfId="1" applyNumberFormat="1" applyFont="1" applyBorder="1" applyProtection="1">
      <alignment vertical="center"/>
      <protection hidden="1"/>
    </xf>
    <xf numFmtId="176" fontId="3" fillId="0" borderId="0" xfId="1" applyNumberFormat="1" applyFont="1" applyProtection="1">
      <alignment vertical="center"/>
      <protection hidden="1"/>
    </xf>
    <xf numFmtId="178" fontId="3" fillId="0" borderId="23" xfId="0" applyNumberFormat="1" applyFont="1" applyBorder="1" applyProtection="1">
      <alignment vertical="center"/>
      <protection hidden="1"/>
    </xf>
    <xf numFmtId="178" fontId="3" fillId="0" borderId="24" xfId="0" applyNumberFormat="1" applyFont="1" applyBorder="1" applyProtection="1">
      <alignment vertical="center"/>
      <protection hidden="1"/>
    </xf>
    <xf numFmtId="178" fontId="3" fillId="0" borderId="25" xfId="0" applyNumberFormat="1" applyFont="1" applyBorder="1" applyProtection="1">
      <alignment vertical="center"/>
      <protection hidden="1"/>
    </xf>
    <xf numFmtId="178" fontId="3" fillId="0" borderId="26" xfId="0" applyNumberFormat="1" applyFont="1" applyBorder="1" applyProtection="1">
      <alignment vertical="center"/>
      <protection hidden="1"/>
    </xf>
    <xf numFmtId="178" fontId="3" fillId="0" borderId="32" xfId="0" applyNumberFormat="1" applyFont="1" applyBorder="1" applyProtection="1">
      <alignment vertical="center"/>
      <protection hidden="1"/>
    </xf>
    <xf numFmtId="178" fontId="3" fillId="0" borderId="33" xfId="0" applyNumberFormat="1" applyFont="1" applyBorder="1" applyProtection="1">
      <alignment vertical="center"/>
      <protection hidden="1"/>
    </xf>
    <xf numFmtId="178" fontId="3" fillId="0" borderId="34" xfId="0" applyNumberFormat="1" applyFont="1" applyBorder="1" applyProtection="1">
      <alignment vertical="center"/>
      <protection hidden="1"/>
    </xf>
    <xf numFmtId="178" fontId="3" fillId="0" borderId="35" xfId="0" applyNumberFormat="1" applyFont="1" applyBorder="1" applyProtection="1">
      <alignment vertical="center"/>
      <protection hidden="1"/>
    </xf>
    <xf numFmtId="179" fontId="3" fillId="0" borderId="16" xfId="0" applyNumberFormat="1" applyFont="1" applyBorder="1" applyProtection="1">
      <alignment vertical="center"/>
      <protection hidden="1"/>
    </xf>
    <xf numFmtId="179" fontId="3" fillId="0" borderId="21" xfId="0" applyNumberFormat="1" applyFont="1" applyBorder="1" applyProtection="1">
      <alignment vertical="center"/>
      <protection hidden="1"/>
    </xf>
    <xf numFmtId="179" fontId="3" fillId="0" borderId="5" xfId="0" applyNumberFormat="1" applyFont="1" applyBorder="1" applyProtection="1">
      <alignment vertical="center"/>
      <protection hidden="1"/>
    </xf>
    <xf numFmtId="179" fontId="3" fillId="0" borderId="17" xfId="0" applyNumberFormat="1" applyFont="1" applyBorder="1" applyProtection="1">
      <alignment vertical="center"/>
      <protection hidden="1"/>
    </xf>
    <xf numFmtId="179" fontId="3" fillId="0" borderId="3" xfId="0" applyNumberFormat="1" applyFont="1" applyBorder="1" applyProtection="1">
      <alignment vertical="center"/>
      <protection hidden="1"/>
    </xf>
    <xf numFmtId="178" fontId="3" fillId="0" borderId="0" xfId="0" applyNumberFormat="1" applyFont="1" applyProtection="1">
      <alignment vertical="center"/>
      <protection hidden="1"/>
    </xf>
    <xf numFmtId="177" fontId="3" fillId="0" borderId="0" xfId="1" applyNumberFormat="1" applyFont="1" applyProtection="1">
      <alignment vertical="center"/>
      <protection hidden="1"/>
    </xf>
    <xf numFmtId="178" fontId="3" fillId="0" borderId="0" xfId="0" applyNumberFormat="1" applyFont="1" applyBorder="1" applyProtection="1">
      <alignment vertical="center"/>
      <protection hidden="1"/>
    </xf>
    <xf numFmtId="177" fontId="3" fillId="0" borderId="0" xfId="1" applyNumberFormat="1" applyFont="1" applyBorder="1" applyProtection="1">
      <alignment vertical="center"/>
      <protection hidden="1"/>
    </xf>
    <xf numFmtId="178" fontId="3" fillId="0" borderId="24" xfId="1" applyNumberFormat="1" applyFont="1" applyBorder="1" applyAlignment="1" applyProtection="1">
      <alignment vertical="center"/>
      <protection hidden="1"/>
    </xf>
    <xf numFmtId="178" fontId="3" fillId="0" borderId="30" xfId="0" applyNumberFormat="1" applyFont="1" applyBorder="1" applyProtection="1">
      <alignment vertical="center"/>
      <protection hidden="1"/>
    </xf>
    <xf numFmtId="178" fontId="3" fillId="0" borderId="33" xfId="1" applyNumberFormat="1" applyFont="1" applyBorder="1" applyAlignment="1" applyProtection="1">
      <alignment vertical="center"/>
      <protection hidden="1"/>
    </xf>
    <xf numFmtId="178" fontId="3" fillId="0" borderId="36" xfId="0" applyNumberFormat="1" applyFont="1" applyBorder="1" applyProtection="1">
      <alignment vertical="center"/>
      <protection hidden="1"/>
    </xf>
    <xf numFmtId="179" fontId="3" fillId="0" borderId="4" xfId="0" applyNumberFormat="1" applyFont="1" applyBorder="1" applyProtection="1">
      <alignment vertical="center"/>
      <protection hidden="1"/>
    </xf>
    <xf numFmtId="178" fontId="3" fillId="0" borderId="37" xfId="1" applyNumberFormat="1" applyFont="1" applyBorder="1" applyAlignment="1" applyProtection="1">
      <alignment vertical="center"/>
      <protection hidden="1"/>
    </xf>
    <xf numFmtId="178" fontId="3" fillId="0" borderId="38" xfId="1" applyNumberFormat="1" applyFont="1" applyBorder="1" applyAlignment="1" applyProtection="1">
      <alignment vertical="center"/>
      <protection hidden="1"/>
    </xf>
    <xf numFmtId="178" fontId="3" fillId="0" borderId="39" xfId="1" applyNumberFormat="1" applyFont="1" applyBorder="1" applyAlignment="1" applyProtection="1">
      <alignment vertical="center"/>
      <protection hidden="1"/>
    </xf>
    <xf numFmtId="178" fontId="3" fillId="0" borderId="40" xfId="1" applyNumberFormat="1" applyFont="1" applyBorder="1" applyAlignment="1" applyProtection="1">
      <alignment vertical="center"/>
      <protection hidden="1"/>
    </xf>
    <xf numFmtId="0" fontId="3" fillId="2" borderId="14" xfId="0" applyFont="1" applyFill="1" applyBorder="1" applyAlignment="1" applyProtection="1">
      <alignment horizontal="center" vertical="center"/>
      <protection hidden="1"/>
    </xf>
    <xf numFmtId="0" fontId="3" fillId="2" borderId="19" xfId="0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 vertical="center"/>
      <protection hidden="1"/>
    </xf>
    <xf numFmtId="0" fontId="3" fillId="2" borderId="18" xfId="0" applyFont="1" applyFill="1" applyBorder="1" applyAlignment="1" applyProtection="1">
      <alignment horizontal="center" vertical="center"/>
      <protection hidden="1"/>
    </xf>
    <xf numFmtId="176" fontId="3" fillId="2" borderId="6" xfId="1" applyNumberFormat="1" applyFont="1" applyFill="1" applyBorder="1" applyAlignment="1" applyProtection="1">
      <alignment horizontal="center" vertical="center"/>
      <protection hidden="1"/>
    </xf>
    <xf numFmtId="0" fontId="3" fillId="2" borderId="22" xfId="0" applyFont="1" applyFill="1" applyBorder="1" applyAlignment="1" applyProtection="1">
      <alignment horizontal="center" vertical="center"/>
      <protection hidden="1"/>
    </xf>
    <xf numFmtId="0" fontId="3" fillId="2" borderId="31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177" fontId="3" fillId="2" borderId="1" xfId="1" applyNumberFormat="1" applyFont="1" applyFill="1" applyBorder="1" applyProtection="1">
      <alignment vertical="center"/>
      <protection hidden="1"/>
    </xf>
    <xf numFmtId="177" fontId="3" fillId="2" borderId="25" xfId="1" applyNumberFormat="1" applyFont="1" applyFill="1" applyBorder="1" applyProtection="1">
      <alignment vertical="center"/>
      <protection hidden="1"/>
    </xf>
    <xf numFmtId="177" fontId="3" fillId="2" borderId="34" xfId="1" applyNumberFormat="1" applyFont="1" applyFill="1" applyBorder="1" applyProtection="1">
      <alignment vertical="center"/>
      <protection hidden="1"/>
    </xf>
    <xf numFmtId="179" fontId="3" fillId="2" borderId="5" xfId="0" applyNumberFormat="1" applyFont="1" applyFill="1" applyBorder="1" applyProtection="1">
      <alignment vertical="center"/>
      <protection hidden="1"/>
    </xf>
    <xf numFmtId="179" fontId="3" fillId="2" borderId="5" xfId="1" applyNumberFormat="1" applyFont="1" applyFill="1" applyBorder="1" applyProtection="1">
      <alignment vertical="center"/>
      <protection hidden="1"/>
    </xf>
    <xf numFmtId="0" fontId="3" fillId="2" borderId="11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178" fontId="3" fillId="2" borderId="1" xfId="1" applyNumberFormat="1" applyFont="1" applyFill="1" applyBorder="1" applyAlignment="1" applyProtection="1">
      <alignment vertical="center"/>
      <protection hidden="1"/>
    </xf>
    <xf numFmtId="178" fontId="3" fillId="2" borderId="25" xfId="1" applyNumberFormat="1" applyFont="1" applyFill="1" applyBorder="1" applyAlignment="1" applyProtection="1">
      <alignment vertical="center"/>
      <protection hidden="1"/>
    </xf>
    <xf numFmtId="178" fontId="3" fillId="2" borderId="34" xfId="1" applyNumberFormat="1" applyFont="1" applyFill="1" applyBorder="1" applyAlignment="1" applyProtection="1">
      <alignment vertical="center"/>
      <protection hidden="1"/>
    </xf>
    <xf numFmtId="177" fontId="3" fillId="2" borderId="1" xfId="0" applyNumberFormat="1" applyFont="1" applyFill="1" applyBorder="1" applyProtection="1">
      <alignment vertical="center"/>
      <protection hidden="1"/>
    </xf>
    <xf numFmtId="177" fontId="3" fillId="2" borderId="25" xfId="0" applyNumberFormat="1" applyFont="1" applyFill="1" applyBorder="1" applyProtection="1">
      <alignment vertical="center"/>
      <protection hidden="1"/>
    </xf>
    <xf numFmtId="177" fontId="3" fillId="2" borderId="34" xfId="0" applyNumberFormat="1" applyFont="1" applyFill="1" applyBorder="1" applyProtection="1">
      <alignment vertical="center"/>
      <protection hidden="1"/>
    </xf>
    <xf numFmtId="180" fontId="3" fillId="2" borderId="0" xfId="1" applyNumberFormat="1" applyFont="1" applyFill="1" applyBorder="1" applyProtection="1">
      <alignment vertical="center"/>
      <protection hidden="1"/>
    </xf>
    <xf numFmtId="180" fontId="3" fillId="2" borderId="20" xfId="1" applyNumberFormat="1" applyFont="1" applyFill="1" applyBorder="1" applyProtection="1">
      <alignment vertical="center"/>
      <protection hidden="1"/>
    </xf>
    <xf numFmtId="180" fontId="3" fillId="2" borderId="1" xfId="1" applyNumberFormat="1" applyFont="1" applyFill="1" applyBorder="1" applyProtection="1">
      <alignment vertical="center"/>
      <protection hidden="1"/>
    </xf>
    <xf numFmtId="180" fontId="3" fillId="2" borderId="30" xfId="1" applyNumberFormat="1" applyFont="1" applyFill="1" applyBorder="1" applyProtection="1">
      <alignment vertical="center"/>
      <protection hidden="1"/>
    </xf>
    <xf numFmtId="180" fontId="3" fillId="2" borderId="24" xfId="1" applyNumberFormat="1" applyFont="1" applyFill="1" applyBorder="1" applyProtection="1">
      <alignment vertical="center"/>
      <protection hidden="1"/>
    </xf>
    <xf numFmtId="180" fontId="3" fillId="2" borderId="25" xfId="1" applyNumberFormat="1" applyFont="1" applyFill="1" applyBorder="1" applyProtection="1">
      <alignment vertical="center"/>
      <protection hidden="1"/>
    </xf>
    <xf numFmtId="180" fontId="3" fillId="2" borderId="35" xfId="1" applyNumberFormat="1" applyFont="1" applyFill="1" applyBorder="1" applyProtection="1">
      <alignment vertical="center"/>
      <protection hidden="1"/>
    </xf>
    <xf numFmtId="180" fontId="3" fillId="2" borderId="33" xfId="1" applyNumberFormat="1" applyFont="1" applyFill="1" applyBorder="1" applyProtection="1">
      <alignment vertical="center"/>
      <protection hidden="1"/>
    </xf>
    <xf numFmtId="180" fontId="3" fillId="2" borderId="34" xfId="1" applyNumberFormat="1" applyFont="1" applyFill="1" applyBorder="1" applyProtection="1">
      <alignment vertical="center"/>
      <protection hidden="1"/>
    </xf>
    <xf numFmtId="178" fontId="3" fillId="2" borderId="4" xfId="1" applyNumberFormat="1" applyFont="1" applyFill="1" applyBorder="1" applyAlignment="1" applyProtection="1">
      <alignment horizontal="center" vertical="center"/>
      <protection hidden="1"/>
    </xf>
    <xf numFmtId="178" fontId="3" fillId="2" borderId="21" xfId="1" applyNumberFormat="1" applyFont="1" applyFill="1" applyBorder="1" applyAlignment="1" applyProtection="1">
      <alignment horizontal="center" vertical="center"/>
      <protection hidden="1"/>
    </xf>
    <xf numFmtId="178" fontId="3" fillId="2" borderId="5" xfId="1" applyNumberFormat="1" applyFont="1" applyFill="1" applyBorder="1" applyAlignment="1" applyProtection="1">
      <alignment horizontal="center" vertical="center"/>
      <protection hidden="1"/>
    </xf>
    <xf numFmtId="177" fontId="3" fillId="2" borderId="2" xfId="1" applyNumberFormat="1" applyFont="1" applyFill="1" applyBorder="1" applyProtection="1">
      <alignment vertical="center"/>
      <protection hidden="1"/>
    </xf>
    <xf numFmtId="177" fontId="3" fillId="2" borderId="20" xfId="1" applyNumberFormat="1" applyFont="1" applyFill="1" applyBorder="1" applyProtection="1">
      <alignment vertical="center"/>
      <protection hidden="1"/>
    </xf>
    <xf numFmtId="177" fontId="3" fillId="2" borderId="26" xfId="1" applyNumberFormat="1" applyFont="1" applyFill="1" applyBorder="1" applyProtection="1">
      <alignment vertical="center"/>
      <protection hidden="1"/>
    </xf>
    <xf numFmtId="177" fontId="3" fillId="2" borderId="24" xfId="1" applyNumberFormat="1" applyFont="1" applyFill="1" applyBorder="1" applyProtection="1">
      <alignment vertical="center"/>
      <protection hidden="1"/>
    </xf>
    <xf numFmtId="177" fontId="3" fillId="2" borderId="35" xfId="1" applyNumberFormat="1" applyFont="1" applyFill="1" applyBorder="1" applyProtection="1">
      <alignment vertical="center"/>
      <protection hidden="1"/>
    </xf>
    <xf numFmtId="177" fontId="3" fillId="2" borderId="33" xfId="1" applyNumberFormat="1" applyFont="1" applyFill="1" applyBorder="1" applyProtection="1">
      <alignment vertical="center"/>
      <protection hidden="1"/>
    </xf>
    <xf numFmtId="179" fontId="3" fillId="2" borderId="3" xfId="1" applyNumberFormat="1" applyFont="1" applyFill="1" applyBorder="1" applyProtection="1">
      <alignment vertical="center"/>
      <protection hidden="1"/>
    </xf>
    <xf numFmtId="179" fontId="3" fillId="2" borderId="21" xfId="1" applyNumberFormat="1" applyFont="1" applyFill="1" applyBorder="1" applyProtection="1">
      <alignment vertical="center"/>
      <protection hidden="1"/>
    </xf>
    <xf numFmtId="0" fontId="3" fillId="0" borderId="0" xfId="0" applyFont="1">
      <alignment vertical="center"/>
    </xf>
    <xf numFmtId="179" fontId="3" fillId="2" borderId="1" xfId="0" applyNumberFormat="1" applyFont="1" applyFill="1" applyBorder="1">
      <alignment vertical="center"/>
    </xf>
    <xf numFmtId="178" fontId="3" fillId="0" borderId="0" xfId="1" applyNumberFormat="1" applyFont="1" applyBorder="1">
      <alignment vertical="center"/>
    </xf>
    <xf numFmtId="179" fontId="3" fillId="2" borderId="5" xfId="0" applyNumberFormat="1" applyFont="1" applyFill="1" applyBorder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176" fontId="3" fillId="2" borderId="6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8" fontId="3" fillId="0" borderId="4" xfId="0" applyNumberFormat="1" applyFont="1" applyBorder="1">
      <alignment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77" fontId="3" fillId="0" borderId="46" xfId="1" applyNumberFormat="1" applyFont="1" applyBorder="1">
      <alignment vertical="center"/>
    </xf>
    <xf numFmtId="178" fontId="3" fillId="0" borderId="20" xfId="0" applyNumberFormat="1" applyFont="1" applyBorder="1">
      <alignment vertical="center"/>
    </xf>
    <xf numFmtId="178" fontId="3" fillId="0" borderId="47" xfId="0" applyNumberFormat="1" applyFont="1" applyBorder="1">
      <alignment vertical="center"/>
    </xf>
    <xf numFmtId="178" fontId="3" fillId="0" borderId="21" xfId="0" applyNumberFormat="1" applyFont="1" applyBorder="1">
      <alignment vertical="center"/>
    </xf>
    <xf numFmtId="179" fontId="3" fillId="0" borderId="47" xfId="0" applyNumberFormat="1" applyFont="1" applyBorder="1">
      <alignment vertical="center"/>
    </xf>
    <xf numFmtId="179" fontId="3" fillId="0" borderId="21" xfId="0" applyNumberFormat="1" applyFont="1" applyBorder="1">
      <alignment vertical="center"/>
    </xf>
    <xf numFmtId="179" fontId="3" fillId="0" borderId="4" xfId="0" applyNumberFormat="1" applyFont="1" applyBorder="1">
      <alignment vertical="center"/>
    </xf>
    <xf numFmtId="178" fontId="3" fillId="0" borderId="20" xfId="1" applyNumberFormat="1" applyFont="1" applyBorder="1">
      <alignment vertical="center"/>
    </xf>
    <xf numFmtId="0" fontId="3" fillId="2" borderId="22" xfId="0" applyFont="1" applyFill="1" applyBorder="1" applyAlignment="1">
      <alignment horizontal="center" vertical="center"/>
    </xf>
    <xf numFmtId="178" fontId="3" fillId="0" borderId="39" xfId="0" applyNumberFormat="1" applyFont="1" applyBorder="1">
      <alignment vertical="center"/>
    </xf>
    <xf numFmtId="178" fontId="3" fillId="0" borderId="24" xfId="0" applyNumberFormat="1" applyFont="1" applyBorder="1">
      <alignment vertical="center"/>
    </xf>
    <xf numFmtId="179" fontId="3" fillId="2" borderId="25" xfId="0" applyNumberFormat="1" applyFont="1" applyFill="1" applyBorder="1">
      <alignment vertical="center"/>
    </xf>
    <xf numFmtId="178" fontId="3" fillId="0" borderId="30" xfId="0" applyNumberFormat="1" applyFont="1" applyBorder="1">
      <alignment vertical="center"/>
    </xf>
    <xf numFmtId="179" fontId="3" fillId="0" borderId="48" xfId="0" applyNumberFormat="1" applyFont="1" applyBorder="1" applyProtection="1">
      <alignment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>
      <alignment horizontal="center" vertical="center"/>
    </xf>
    <xf numFmtId="0" fontId="3" fillId="2" borderId="27" xfId="0" applyFont="1" applyFill="1" applyBorder="1" applyAlignment="1" applyProtection="1">
      <alignment horizontal="center" vertical="center"/>
      <protection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3" fillId="2" borderId="29" xfId="0" applyFont="1" applyFill="1" applyBorder="1" applyAlignment="1" applyProtection="1">
      <alignment horizontal="center" vertical="center"/>
      <protection hidden="1"/>
    </xf>
    <xf numFmtId="0" fontId="3" fillId="2" borderId="10" xfId="0" applyFont="1" applyFill="1" applyBorder="1" applyAlignment="1" applyProtection="1">
      <alignment horizontal="center" vertical="center"/>
      <protection hidden="1"/>
    </xf>
    <xf numFmtId="0" fontId="3" fillId="2" borderId="11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 vertical="center"/>
      <protection hidden="1"/>
    </xf>
    <xf numFmtId="0" fontId="3" fillId="2" borderId="41" xfId="0" applyFont="1" applyFill="1" applyBorder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horizontal="center" vertical="center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9FFE7"/>
      <color rgb="FFEFFFF5"/>
      <color rgb="FFEFFFFA"/>
      <color rgb="FFDEFE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57"/>
  <sheetViews>
    <sheetView tabSelected="1" topLeftCell="A10" zoomScaleNormal="100" workbookViewId="0">
      <selection activeCell="G23" sqref="G23"/>
    </sheetView>
  </sheetViews>
  <sheetFormatPr defaultColWidth="9.375" defaultRowHeight="18.75" customHeight="1" x14ac:dyDescent="0.4"/>
  <cols>
    <col min="1" max="1" width="8.375" style="1" customWidth="1"/>
    <col min="2" max="36" width="7.5" style="1" customWidth="1"/>
    <col min="37" max="16384" width="9.375" style="1"/>
  </cols>
  <sheetData>
    <row r="3" spans="1:17" ht="18.75" customHeight="1" x14ac:dyDescent="0.4">
      <c r="A3" s="104" t="s">
        <v>22</v>
      </c>
      <c r="B3" s="104"/>
      <c r="C3" s="104"/>
      <c r="Q3" s="2" t="s">
        <v>30</v>
      </c>
    </row>
    <row r="4" spans="1:17" ht="18.75" customHeight="1" x14ac:dyDescent="0.4">
      <c r="A4" s="106"/>
      <c r="B4" s="109" t="s">
        <v>15</v>
      </c>
      <c r="C4" s="110"/>
      <c r="D4" s="110"/>
      <c r="E4" s="111"/>
      <c r="F4" s="115" t="s">
        <v>16</v>
      </c>
      <c r="G4" s="110"/>
      <c r="H4" s="110"/>
      <c r="I4" s="111"/>
      <c r="J4" s="115" t="s">
        <v>17</v>
      </c>
      <c r="K4" s="110"/>
      <c r="L4" s="110"/>
      <c r="M4" s="111"/>
      <c r="N4" s="115" t="s">
        <v>20</v>
      </c>
      <c r="O4" s="110"/>
      <c r="P4" s="110"/>
      <c r="Q4" s="111"/>
    </row>
    <row r="5" spans="1:17" s="3" customFormat="1" ht="18.75" customHeight="1" x14ac:dyDescent="0.4">
      <c r="A5" s="107"/>
      <c r="B5" s="109" t="s">
        <v>13</v>
      </c>
      <c r="C5" s="110"/>
      <c r="D5" s="111"/>
      <c r="E5" s="116" t="s">
        <v>14</v>
      </c>
      <c r="F5" s="115" t="s">
        <v>13</v>
      </c>
      <c r="G5" s="110"/>
      <c r="H5" s="111"/>
      <c r="I5" s="118" t="s">
        <v>14</v>
      </c>
      <c r="J5" s="115" t="s">
        <v>13</v>
      </c>
      <c r="K5" s="110"/>
      <c r="L5" s="111"/>
      <c r="M5" s="116" t="s">
        <v>14</v>
      </c>
      <c r="N5" s="115" t="s">
        <v>13</v>
      </c>
      <c r="O5" s="110"/>
      <c r="P5" s="111"/>
      <c r="Q5" s="116" t="s">
        <v>14</v>
      </c>
    </row>
    <row r="6" spans="1:17" s="3" customFormat="1" ht="18.75" customHeight="1" thickBot="1" x14ac:dyDescent="0.45">
      <c r="A6" s="108"/>
      <c r="B6" s="35" t="s">
        <v>18</v>
      </c>
      <c r="C6" s="36" t="s">
        <v>19</v>
      </c>
      <c r="D6" s="37" t="s">
        <v>21</v>
      </c>
      <c r="E6" s="117"/>
      <c r="F6" s="38" t="s">
        <v>18</v>
      </c>
      <c r="G6" s="36" t="s">
        <v>19</v>
      </c>
      <c r="H6" s="37" t="s">
        <v>21</v>
      </c>
      <c r="I6" s="119"/>
      <c r="J6" s="38" t="s">
        <v>18</v>
      </c>
      <c r="K6" s="36" t="s">
        <v>19</v>
      </c>
      <c r="L6" s="37" t="s">
        <v>21</v>
      </c>
      <c r="M6" s="117"/>
      <c r="N6" s="38" t="s">
        <v>18</v>
      </c>
      <c r="O6" s="36" t="s">
        <v>19</v>
      </c>
      <c r="P6" s="37" t="s">
        <v>21</v>
      </c>
      <c r="Q6" s="117"/>
    </row>
    <row r="7" spans="1:17" s="8" customFormat="1" ht="18.75" customHeight="1" thickTop="1" x14ac:dyDescent="0.4">
      <c r="A7" s="39" t="s">
        <v>0</v>
      </c>
      <c r="B7" s="4">
        <v>5748</v>
      </c>
      <c r="C7" s="5">
        <v>5922</v>
      </c>
      <c r="D7" s="43">
        <f>SUM(B7:C7)</f>
        <v>11670</v>
      </c>
      <c r="E7" s="6">
        <v>4762</v>
      </c>
      <c r="F7" s="7">
        <v>2622</v>
      </c>
      <c r="G7" s="5">
        <v>2560</v>
      </c>
      <c r="H7" s="43">
        <f t="shared" ref="H7:H18" si="0">SUM(F7:G7)</f>
        <v>5182</v>
      </c>
      <c r="I7" s="6">
        <v>1968</v>
      </c>
      <c r="J7" s="7">
        <v>1896</v>
      </c>
      <c r="K7" s="5">
        <v>2002</v>
      </c>
      <c r="L7" s="43">
        <f>SUM(J7:K7)</f>
        <v>3898</v>
      </c>
      <c r="M7" s="6">
        <v>1506</v>
      </c>
      <c r="N7" s="69">
        <f t="shared" ref="N7:N18" si="1">B7+F7+J7</f>
        <v>10266</v>
      </c>
      <c r="O7" s="70">
        <f t="shared" ref="O7:O19" si="2">C7+G7+K7</f>
        <v>10484</v>
      </c>
      <c r="P7" s="43">
        <f>SUM(N7:O7)</f>
        <v>20750</v>
      </c>
      <c r="Q7" s="43">
        <f t="shared" ref="Q7:Q19" si="3">E7+I7+M7</f>
        <v>8236</v>
      </c>
    </row>
    <row r="8" spans="1:17" ht="18.75" customHeight="1" x14ac:dyDescent="0.4">
      <c r="A8" s="40" t="s">
        <v>1</v>
      </c>
      <c r="B8" s="9">
        <v>5758</v>
      </c>
      <c r="C8" s="10">
        <v>5916</v>
      </c>
      <c r="D8" s="44">
        <f t="shared" ref="D8:D18" si="4">SUM(B8:C8)</f>
        <v>11674</v>
      </c>
      <c r="E8" s="11">
        <v>4769</v>
      </c>
      <c r="F8" s="12">
        <v>2613</v>
      </c>
      <c r="G8" s="10">
        <v>2554</v>
      </c>
      <c r="H8" s="44">
        <f t="shared" si="0"/>
        <v>5167</v>
      </c>
      <c r="I8" s="11">
        <v>1964</v>
      </c>
      <c r="J8" s="12">
        <v>1888</v>
      </c>
      <c r="K8" s="10">
        <v>2001</v>
      </c>
      <c r="L8" s="44">
        <f t="shared" ref="L8:L18" si="5">SUM(J8:K8)</f>
        <v>3889</v>
      </c>
      <c r="M8" s="11">
        <v>1501</v>
      </c>
      <c r="N8" s="71">
        <f t="shared" si="1"/>
        <v>10259</v>
      </c>
      <c r="O8" s="72">
        <f t="shared" si="2"/>
        <v>10471</v>
      </c>
      <c r="P8" s="44">
        <f t="shared" ref="P8:P18" si="6">SUM(N8:O8)</f>
        <v>20730</v>
      </c>
      <c r="Q8" s="44">
        <f t="shared" si="3"/>
        <v>8234</v>
      </c>
    </row>
    <row r="9" spans="1:17" ht="18.75" customHeight="1" x14ac:dyDescent="0.4">
      <c r="A9" s="40" t="s">
        <v>2</v>
      </c>
      <c r="B9" s="9">
        <v>5747</v>
      </c>
      <c r="C9" s="10">
        <v>5915</v>
      </c>
      <c r="D9" s="44">
        <f t="shared" si="4"/>
        <v>11662</v>
      </c>
      <c r="E9" s="11">
        <v>4763</v>
      </c>
      <c r="F9" s="12">
        <v>2605</v>
      </c>
      <c r="G9" s="10">
        <v>2551</v>
      </c>
      <c r="H9" s="44">
        <f>SUM(F9:G9)</f>
        <v>5156</v>
      </c>
      <c r="I9" s="11">
        <v>1964</v>
      </c>
      <c r="J9" s="12">
        <v>1883</v>
      </c>
      <c r="K9" s="10">
        <v>1993</v>
      </c>
      <c r="L9" s="44">
        <f t="shared" si="5"/>
        <v>3876</v>
      </c>
      <c r="M9" s="11">
        <v>1497</v>
      </c>
      <c r="N9" s="71">
        <f t="shared" si="1"/>
        <v>10235</v>
      </c>
      <c r="O9" s="72">
        <f t="shared" si="2"/>
        <v>10459</v>
      </c>
      <c r="P9" s="44">
        <f t="shared" si="6"/>
        <v>20694</v>
      </c>
      <c r="Q9" s="44">
        <f t="shared" si="3"/>
        <v>8224</v>
      </c>
    </row>
    <row r="10" spans="1:17" ht="18.75" customHeight="1" x14ac:dyDescent="0.4">
      <c r="A10" s="40" t="s">
        <v>3</v>
      </c>
      <c r="B10" s="9">
        <v>5738</v>
      </c>
      <c r="C10" s="10">
        <v>5904</v>
      </c>
      <c r="D10" s="44">
        <f t="shared" si="4"/>
        <v>11642</v>
      </c>
      <c r="E10" s="11">
        <v>4760</v>
      </c>
      <c r="F10" s="12">
        <v>2604</v>
      </c>
      <c r="G10" s="10">
        <v>2547</v>
      </c>
      <c r="H10" s="44">
        <f t="shared" si="0"/>
        <v>5151</v>
      </c>
      <c r="I10" s="11">
        <v>1967</v>
      </c>
      <c r="J10" s="12">
        <v>1879</v>
      </c>
      <c r="K10" s="10">
        <v>1990</v>
      </c>
      <c r="L10" s="44">
        <f t="shared" si="5"/>
        <v>3869</v>
      </c>
      <c r="M10" s="11">
        <v>1495</v>
      </c>
      <c r="N10" s="71">
        <f t="shared" si="1"/>
        <v>10221</v>
      </c>
      <c r="O10" s="72">
        <f t="shared" si="2"/>
        <v>10441</v>
      </c>
      <c r="P10" s="44">
        <f t="shared" si="6"/>
        <v>20662</v>
      </c>
      <c r="Q10" s="44">
        <f t="shared" si="3"/>
        <v>8222</v>
      </c>
    </row>
    <row r="11" spans="1:17" ht="18.75" customHeight="1" x14ac:dyDescent="0.4">
      <c r="A11" s="40" t="s">
        <v>4</v>
      </c>
      <c r="B11" s="9">
        <v>5731</v>
      </c>
      <c r="C11" s="10">
        <v>5919</v>
      </c>
      <c r="D11" s="44">
        <f t="shared" si="4"/>
        <v>11650</v>
      </c>
      <c r="E11" s="11">
        <v>4778</v>
      </c>
      <c r="F11" s="12">
        <v>2597</v>
      </c>
      <c r="G11" s="10">
        <v>2538</v>
      </c>
      <c r="H11" s="44">
        <f t="shared" si="0"/>
        <v>5135</v>
      </c>
      <c r="I11" s="11">
        <v>1964</v>
      </c>
      <c r="J11" s="12">
        <v>1874</v>
      </c>
      <c r="K11" s="10">
        <v>1986</v>
      </c>
      <c r="L11" s="44">
        <f t="shared" si="5"/>
        <v>3860</v>
      </c>
      <c r="M11" s="11">
        <v>1493</v>
      </c>
      <c r="N11" s="71">
        <f t="shared" si="1"/>
        <v>10202</v>
      </c>
      <c r="O11" s="72">
        <f t="shared" si="2"/>
        <v>10443</v>
      </c>
      <c r="P11" s="44">
        <f t="shared" si="6"/>
        <v>20645</v>
      </c>
      <c r="Q11" s="44">
        <f t="shared" si="3"/>
        <v>8235</v>
      </c>
    </row>
    <row r="12" spans="1:17" ht="18.75" customHeight="1" x14ac:dyDescent="0.4">
      <c r="A12" s="40" t="s">
        <v>5</v>
      </c>
      <c r="B12" s="9">
        <v>5729</v>
      </c>
      <c r="C12" s="10">
        <v>5917</v>
      </c>
      <c r="D12" s="44">
        <f t="shared" si="4"/>
        <v>11646</v>
      </c>
      <c r="E12" s="11">
        <v>4781</v>
      </c>
      <c r="F12" s="12">
        <v>2597</v>
      </c>
      <c r="G12" s="10">
        <v>2530</v>
      </c>
      <c r="H12" s="44">
        <f t="shared" si="0"/>
        <v>5127</v>
      </c>
      <c r="I12" s="11">
        <v>1966</v>
      </c>
      <c r="J12" s="12">
        <v>1874</v>
      </c>
      <c r="K12" s="10">
        <v>1980</v>
      </c>
      <c r="L12" s="44">
        <f t="shared" si="5"/>
        <v>3854</v>
      </c>
      <c r="M12" s="11">
        <v>1492</v>
      </c>
      <c r="N12" s="71">
        <f t="shared" si="1"/>
        <v>10200</v>
      </c>
      <c r="O12" s="72">
        <f t="shared" si="2"/>
        <v>10427</v>
      </c>
      <c r="P12" s="44">
        <f t="shared" si="6"/>
        <v>20627</v>
      </c>
      <c r="Q12" s="44">
        <f t="shared" si="3"/>
        <v>8239</v>
      </c>
    </row>
    <row r="13" spans="1:17" ht="18.75" customHeight="1" x14ac:dyDescent="0.4">
      <c r="A13" s="40" t="s">
        <v>6</v>
      </c>
      <c r="B13" s="9">
        <v>5728</v>
      </c>
      <c r="C13" s="10">
        <v>5913</v>
      </c>
      <c r="D13" s="44">
        <f t="shared" si="4"/>
        <v>11641</v>
      </c>
      <c r="E13" s="11">
        <v>4790</v>
      </c>
      <c r="F13" s="12">
        <v>2598</v>
      </c>
      <c r="G13" s="10">
        <v>2525</v>
      </c>
      <c r="H13" s="44">
        <f t="shared" si="0"/>
        <v>5123</v>
      </c>
      <c r="I13" s="11">
        <v>1968</v>
      </c>
      <c r="J13" s="12">
        <v>1868</v>
      </c>
      <c r="K13" s="10">
        <v>1970</v>
      </c>
      <c r="L13" s="44">
        <f t="shared" si="5"/>
        <v>3838</v>
      </c>
      <c r="M13" s="11">
        <v>1489</v>
      </c>
      <c r="N13" s="71">
        <f t="shared" si="1"/>
        <v>10194</v>
      </c>
      <c r="O13" s="72">
        <f t="shared" si="2"/>
        <v>10408</v>
      </c>
      <c r="P13" s="44">
        <f t="shared" si="6"/>
        <v>20602</v>
      </c>
      <c r="Q13" s="44">
        <f t="shared" si="3"/>
        <v>8247</v>
      </c>
    </row>
    <row r="14" spans="1:17" ht="18.75" customHeight="1" x14ac:dyDescent="0.4">
      <c r="A14" s="40" t="s">
        <v>7</v>
      </c>
      <c r="B14" s="9">
        <v>5729</v>
      </c>
      <c r="C14" s="10">
        <v>5915</v>
      </c>
      <c r="D14" s="44">
        <f t="shared" si="4"/>
        <v>11644</v>
      </c>
      <c r="E14" s="11">
        <v>4802</v>
      </c>
      <c r="F14" s="12">
        <v>2588</v>
      </c>
      <c r="G14" s="10">
        <v>2512</v>
      </c>
      <c r="H14" s="44">
        <f t="shared" si="0"/>
        <v>5100</v>
      </c>
      <c r="I14" s="11">
        <v>1963</v>
      </c>
      <c r="J14" s="12">
        <v>1866</v>
      </c>
      <c r="K14" s="10">
        <v>1968</v>
      </c>
      <c r="L14" s="44">
        <f t="shared" si="5"/>
        <v>3834</v>
      </c>
      <c r="M14" s="11">
        <v>1489</v>
      </c>
      <c r="N14" s="71">
        <f t="shared" si="1"/>
        <v>10183</v>
      </c>
      <c r="O14" s="72">
        <f t="shared" si="2"/>
        <v>10395</v>
      </c>
      <c r="P14" s="44">
        <f t="shared" si="6"/>
        <v>20578</v>
      </c>
      <c r="Q14" s="44">
        <f t="shared" si="3"/>
        <v>8254</v>
      </c>
    </row>
    <row r="15" spans="1:17" ht="18.75" customHeight="1" x14ac:dyDescent="0.4">
      <c r="A15" s="40" t="s">
        <v>8</v>
      </c>
      <c r="B15" s="9">
        <v>5731</v>
      </c>
      <c r="C15" s="10">
        <v>5906</v>
      </c>
      <c r="D15" s="44">
        <f t="shared" si="4"/>
        <v>11637</v>
      </c>
      <c r="E15" s="11">
        <v>4811</v>
      </c>
      <c r="F15" s="12">
        <v>2578</v>
      </c>
      <c r="G15" s="10">
        <v>2506</v>
      </c>
      <c r="H15" s="44">
        <f t="shared" si="0"/>
        <v>5084</v>
      </c>
      <c r="I15" s="11">
        <v>1963</v>
      </c>
      <c r="J15" s="12">
        <v>1863</v>
      </c>
      <c r="K15" s="10">
        <v>1965</v>
      </c>
      <c r="L15" s="44">
        <f t="shared" si="5"/>
        <v>3828</v>
      </c>
      <c r="M15" s="11">
        <v>1491</v>
      </c>
      <c r="N15" s="71">
        <f t="shared" si="1"/>
        <v>10172</v>
      </c>
      <c r="O15" s="72">
        <f t="shared" si="2"/>
        <v>10377</v>
      </c>
      <c r="P15" s="44">
        <f t="shared" si="6"/>
        <v>20549</v>
      </c>
      <c r="Q15" s="44">
        <f t="shared" si="3"/>
        <v>8265</v>
      </c>
    </row>
    <row r="16" spans="1:17" ht="18.75" customHeight="1" x14ac:dyDescent="0.4">
      <c r="A16" s="40" t="s">
        <v>9</v>
      </c>
      <c r="B16" s="9">
        <v>5733</v>
      </c>
      <c r="C16" s="10">
        <v>5907</v>
      </c>
      <c r="D16" s="44">
        <f>SUM(B16:C16)</f>
        <v>11640</v>
      </c>
      <c r="E16" s="11">
        <v>4814</v>
      </c>
      <c r="F16" s="12">
        <v>2574</v>
      </c>
      <c r="G16" s="10">
        <v>2498</v>
      </c>
      <c r="H16" s="44">
        <f t="shared" si="0"/>
        <v>5072</v>
      </c>
      <c r="I16" s="11">
        <v>1961</v>
      </c>
      <c r="J16" s="12">
        <v>1858</v>
      </c>
      <c r="K16" s="10">
        <v>1960</v>
      </c>
      <c r="L16" s="44">
        <f t="shared" si="5"/>
        <v>3818</v>
      </c>
      <c r="M16" s="11">
        <v>1491</v>
      </c>
      <c r="N16" s="71">
        <f t="shared" si="1"/>
        <v>10165</v>
      </c>
      <c r="O16" s="72">
        <f t="shared" si="2"/>
        <v>10365</v>
      </c>
      <c r="P16" s="44">
        <f t="shared" si="6"/>
        <v>20530</v>
      </c>
      <c r="Q16" s="44">
        <f t="shared" si="3"/>
        <v>8266</v>
      </c>
    </row>
    <row r="17" spans="1:17" ht="18.75" customHeight="1" x14ac:dyDescent="0.4">
      <c r="A17" s="40" t="s">
        <v>10</v>
      </c>
      <c r="B17" s="9">
        <v>5720</v>
      </c>
      <c r="C17" s="10">
        <v>5902</v>
      </c>
      <c r="D17" s="44">
        <f t="shared" si="4"/>
        <v>11622</v>
      </c>
      <c r="E17" s="11">
        <v>4811</v>
      </c>
      <c r="F17" s="12">
        <v>2575</v>
      </c>
      <c r="G17" s="10">
        <v>2499</v>
      </c>
      <c r="H17" s="44">
        <f t="shared" si="0"/>
        <v>5074</v>
      </c>
      <c r="I17" s="11">
        <v>1962</v>
      </c>
      <c r="J17" s="12">
        <v>1855</v>
      </c>
      <c r="K17" s="10">
        <v>1950</v>
      </c>
      <c r="L17" s="44">
        <f t="shared" si="5"/>
        <v>3805</v>
      </c>
      <c r="M17" s="11">
        <v>1489</v>
      </c>
      <c r="N17" s="71">
        <f t="shared" si="1"/>
        <v>10150</v>
      </c>
      <c r="O17" s="72">
        <f t="shared" si="2"/>
        <v>10351</v>
      </c>
      <c r="P17" s="44">
        <f t="shared" si="6"/>
        <v>20501</v>
      </c>
      <c r="Q17" s="44">
        <f t="shared" si="3"/>
        <v>8262</v>
      </c>
    </row>
    <row r="18" spans="1:17" ht="18.75" customHeight="1" x14ac:dyDescent="0.4">
      <c r="A18" s="41" t="s">
        <v>11</v>
      </c>
      <c r="B18" s="13">
        <v>5702</v>
      </c>
      <c r="C18" s="14">
        <v>5873</v>
      </c>
      <c r="D18" s="45">
        <f t="shared" si="4"/>
        <v>11575</v>
      </c>
      <c r="E18" s="15">
        <v>4812</v>
      </c>
      <c r="F18" s="16">
        <v>2552</v>
      </c>
      <c r="G18" s="14">
        <v>2472</v>
      </c>
      <c r="H18" s="45">
        <f t="shared" si="0"/>
        <v>5024</v>
      </c>
      <c r="I18" s="15">
        <v>1958</v>
      </c>
      <c r="J18" s="16">
        <v>1849</v>
      </c>
      <c r="K18" s="14">
        <v>1940</v>
      </c>
      <c r="L18" s="45">
        <f t="shared" si="5"/>
        <v>3789</v>
      </c>
      <c r="M18" s="15">
        <v>1488</v>
      </c>
      <c r="N18" s="73">
        <f t="shared" si="1"/>
        <v>10103</v>
      </c>
      <c r="O18" s="74">
        <f t="shared" si="2"/>
        <v>10285</v>
      </c>
      <c r="P18" s="45">
        <f t="shared" si="6"/>
        <v>20388</v>
      </c>
      <c r="Q18" s="45">
        <f t="shared" si="3"/>
        <v>8258</v>
      </c>
    </row>
    <row r="19" spans="1:17" ht="18.75" customHeight="1" x14ac:dyDescent="0.4">
      <c r="A19" s="42" t="s">
        <v>12</v>
      </c>
      <c r="B19" s="17">
        <f>B18-B17</f>
        <v>-18</v>
      </c>
      <c r="C19" s="18">
        <f>C18-C17</f>
        <v>-29</v>
      </c>
      <c r="D19" s="46">
        <f>SUM(B19:C19)</f>
        <v>-47</v>
      </c>
      <c r="E19" s="20">
        <f>E18-E17</f>
        <v>1</v>
      </c>
      <c r="F19" s="21">
        <f>F18-F17</f>
        <v>-23</v>
      </c>
      <c r="G19" s="103">
        <f>G18-G17</f>
        <v>-27</v>
      </c>
      <c r="H19" s="46">
        <f>SUM(F19:G19)</f>
        <v>-50</v>
      </c>
      <c r="I19" s="19">
        <f>I18-I17</f>
        <v>-4</v>
      </c>
      <c r="J19" s="21">
        <f>J18-J17</f>
        <v>-6</v>
      </c>
      <c r="K19" s="18">
        <f>K18-K17</f>
        <v>-10</v>
      </c>
      <c r="L19" s="46">
        <f>SUM(J19:K19)</f>
        <v>-16</v>
      </c>
      <c r="M19" s="19">
        <f>M18-M17</f>
        <v>-1</v>
      </c>
      <c r="N19" s="75">
        <f>B19+F19+J19</f>
        <v>-47</v>
      </c>
      <c r="O19" s="76">
        <f t="shared" si="2"/>
        <v>-66</v>
      </c>
      <c r="P19" s="47">
        <f>SUM(N19:O19)</f>
        <v>-113</v>
      </c>
      <c r="Q19" s="47">
        <f t="shared" si="3"/>
        <v>-4</v>
      </c>
    </row>
    <row r="20" spans="1:17" ht="18.75" customHeight="1" x14ac:dyDescent="0.4">
      <c r="A20" s="3"/>
      <c r="B20" s="22"/>
      <c r="C20" s="22"/>
      <c r="D20" s="23"/>
      <c r="E20" s="24"/>
      <c r="F20" s="22"/>
      <c r="G20" s="22"/>
      <c r="H20" s="23"/>
      <c r="I20" s="24"/>
      <c r="J20" s="22"/>
      <c r="K20" s="22"/>
      <c r="L20" s="23"/>
      <c r="M20" s="24"/>
      <c r="N20" s="23"/>
      <c r="O20" s="23"/>
      <c r="P20" s="23"/>
      <c r="Q20" s="23"/>
    </row>
    <row r="21" spans="1:17" ht="18.75" customHeight="1" x14ac:dyDescent="0.4">
      <c r="A21" s="3"/>
      <c r="B21" s="22"/>
      <c r="C21" s="22"/>
      <c r="D21" s="23"/>
      <c r="E21" s="24"/>
      <c r="F21" s="22"/>
      <c r="G21" s="22"/>
      <c r="H21" s="23"/>
      <c r="I21" s="24"/>
      <c r="J21" s="22"/>
      <c r="K21" s="22"/>
      <c r="L21" s="23"/>
      <c r="M21" s="24"/>
      <c r="N21" s="23"/>
      <c r="O21" s="23"/>
      <c r="P21" s="23"/>
      <c r="Q21" s="23"/>
    </row>
    <row r="22" spans="1:17" ht="18.75" customHeight="1" x14ac:dyDescent="0.4">
      <c r="L22" s="1" t="s">
        <v>32</v>
      </c>
    </row>
    <row r="23" spans="1:17" ht="18.75" customHeight="1" x14ac:dyDescent="0.4">
      <c r="A23" s="104" t="s">
        <v>25</v>
      </c>
      <c r="B23" s="104"/>
      <c r="C23" s="104"/>
      <c r="D23" s="104"/>
      <c r="E23" s="104"/>
      <c r="F23" s="104"/>
      <c r="P23" s="2" t="s">
        <v>31</v>
      </c>
    </row>
    <row r="24" spans="1:17" s="3" customFormat="1" ht="18.75" customHeight="1" x14ac:dyDescent="0.4">
      <c r="A24" s="106"/>
      <c r="B24" s="109" t="s">
        <v>24</v>
      </c>
      <c r="C24" s="110"/>
      <c r="D24" s="111"/>
      <c r="E24" s="48"/>
      <c r="F24" s="48" t="s">
        <v>23</v>
      </c>
      <c r="G24" s="49"/>
      <c r="H24" s="110" t="s">
        <v>28</v>
      </c>
      <c r="I24" s="110"/>
      <c r="J24" s="111"/>
      <c r="K24" s="48"/>
      <c r="L24" s="48" t="s">
        <v>26</v>
      </c>
      <c r="M24" s="49"/>
      <c r="N24" s="110" t="s">
        <v>29</v>
      </c>
      <c r="O24" s="110"/>
      <c r="P24" s="111"/>
    </row>
    <row r="25" spans="1:17" s="3" customFormat="1" ht="18.75" customHeight="1" thickBot="1" x14ac:dyDescent="0.45">
      <c r="A25" s="108"/>
      <c r="B25" s="50" t="s">
        <v>18</v>
      </c>
      <c r="C25" s="36" t="s">
        <v>19</v>
      </c>
      <c r="D25" s="37" t="s">
        <v>21</v>
      </c>
      <c r="E25" s="50" t="s">
        <v>18</v>
      </c>
      <c r="F25" s="36" t="s">
        <v>19</v>
      </c>
      <c r="G25" s="37" t="s">
        <v>21</v>
      </c>
      <c r="H25" s="50" t="s">
        <v>18</v>
      </c>
      <c r="I25" s="36" t="s">
        <v>19</v>
      </c>
      <c r="J25" s="37" t="s">
        <v>21</v>
      </c>
      <c r="K25" s="50" t="s">
        <v>18</v>
      </c>
      <c r="L25" s="36" t="s">
        <v>19</v>
      </c>
      <c r="M25" s="37" t="s">
        <v>21</v>
      </c>
      <c r="N25" s="50" t="s">
        <v>18</v>
      </c>
      <c r="O25" s="36" t="s">
        <v>19</v>
      </c>
      <c r="P25" s="37" t="s">
        <v>21</v>
      </c>
    </row>
    <row r="26" spans="1:17" ht="18.75" customHeight="1" thickTop="1" x14ac:dyDescent="0.4">
      <c r="A26" s="39" t="s">
        <v>0</v>
      </c>
      <c r="B26" s="31">
        <f>N7</f>
        <v>10266</v>
      </c>
      <c r="C26" s="32">
        <f>O7</f>
        <v>10484</v>
      </c>
      <c r="D26" s="51">
        <f>SUM(B26:C26)</f>
        <v>20750</v>
      </c>
      <c r="E26" s="25">
        <v>3693</v>
      </c>
      <c r="F26" s="5">
        <v>4590</v>
      </c>
      <c r="G26" s="54">
        <f>SUM(E26:F26)</f>
        <v>8283</v>
      </c>
      <c r="H26" s="57">
        <f>ROUND(E26/B26*100,2)</f>
        <v>35.97</v>
      </c>
      <c r="I26" s="58">
        <f>ROUND(F26/C26*100,2)</f>
        <v>43.78</v>
      </c>
      <c r="J26" s="59">
        <f>ROUND(G26/D26*100,2)</f>
        <v>39.92</v>
      </c>
      <c r="K26" s="25">
        <v>1743</v>
      </c>
      <c r="L26" s="5">
        <v>2681</v>
      </c>
      <c r="M26" s="54">
        <f>SUM(K26:L26)</f>
        <v>4424</v>
      </c>
      <c r="N26" s="57">
        <f>ROUND(K26/B26*100,2)</f>
        <v>16.98</v>
      </c>
      <c r="O26" s="58">
        <f>ROUND(L26/C26*100,2)</f>
        <v>25.57</v>
      </c>
      <c r="P26" s="59">
        <f>ROUND(M26/D26*100,2)</f>
        <v>21.32</v>
      </c>
    </row>
    <row r="27" spans="1:17" ht="18.75" customHeight="1" x14ac:dyDescent="0.4">
      <c r="A27" s="40" t="s">
        <v>1</v>
      </c>
      <c r="B27" s="33">
        <v>10259</v>
      </c>
      <c r="C27" s="26">
        <v>10471</v>
      </c>
      <c r="D27" s="52">
        <f t="shared" ref="D27:D37" si="7">SUM(B27:C27)</f>
        <v>20730</v>
      </c>
      <c r="E27" s="27">
        <v>3697</v>
      </c>
      <c r="F27" s="10">
        <v>4585</v>
      </c>
      <c r="G27" s="55">
        <f t="shared" ref="G27:G37" si="8">SUM(E27:F27)</f>
        <v>8282</v>
      </c>
      <c r="H27" s="60">
        <f t="shared" ref="H27:H32" si="9">ROUND(E27/B27*100,2)</f>
        <v>36.04</v>
      </c>
      <c r="I27" s="61">
        <f t="shared" ref="I27:I32" si="10">ROUND(F27/C27*100,2)</f>
        <v>43.79</v>
      </c>
      <c r="J27" s="62">
        <f t="shared" ref="J27:J32" si="11">ROUND(G27/D27*100,2)</f>
        <v>39.950000000000003</v>
      </c>
      <c r="K27" s="27">
        <v>1754</v>
      </c>
      <c r="L27" s="10">
        <v>2687</v>
      </c>
      <c r="M27" s="55">
        <f t="shared" ref="M27:M37" si="12">SUM(K27:L27)</f>
        <v>4441</v>
      </c>
      <c r="N27" s="60">
        <f t="shared" ref="N27:N32" si="13">ROUND(K27/B27*100,2)</f>
        <v>17.100000000000001</v>
      </c>
      <c r="O27" s="61">
        <f t="shared" ref="O27:O32" si="14">ROUND(L27/C27*100,2)</f>
        <v>25.66</v>
      </c>
      <c r="P27" s="62">
        <f t="shared" ref="P27:P32" si="15">ROUND(M27/D27*100,2)</f>
        <v>21.42</v>
      </c>
    </row>
    <row r="28" spans="1:17" ht="18.75" customHeight="1" x14ac:dyDescent="0.4">
      <c r="A28" s="40" t="s">
        <v>2</v>
      </c>
      <c r="B28" s="33">
        <v>10235</v>
      </c>
      <c r="C28" s="26">
        <v>10459</v>
      </c>
      <c r="D28" s="52">
        <f t="shared" si="7"/>
        <v>20694</v>
      </c>
      <c r="E28" s="27">
        <v>3688</v>
      </c>
      <c r="F28" s="10">
        <v>4584</v>
      </c>
      <c r="G28" s="55">
        <f t="shared" si="8"/>
        <v>8272</v>
      </c>
      <c r="H28" s="60">
        <f t="shared" si="9"/>
        <v>36.03</v>
      </c>
      <c r="I28" s="61">
        <f t="shared" si="10"/>
        <v>43.83</v>
      </c>
      <c r="J28" s="62">
        <f t="shared" si="11"/>
        <v>39.97</v>
      </c>
      <c r="K28" s="27">
        <v>1749</v>
      </c>
      <c r="L28" s="10">
        <v>2693</v>
      </c>
      <c r="M28" s="55">
        <f t="shared" si="12"/>
        <v>4442</v>
      </c>
      <c r="N28" s="60">
        <f t="shared" si="13"/>
        <v>17.09</v>
      </c>
      <c r="O28" s="61">
        <f t="shared" si="14"/>
        <v>25.75</v>
      </c>
      <c r="P28" s="62">
        <f t="shared" si="15"/>
        <v>21.47</v>
      </c>
    </row>
    <row r="29" spans="1:17" ht="18.75" customHeight="1" x14ac:dyDescent="0.4">
      <c r="A29" s="40" t="s">
        <v>3</v>
      </c>
      <c r="B29" s="33">
        <v>10221</v>
      </c>
      <c r="C29" s="26">
        <v>10441</v>
      </c>
      <c r="D29" s="52">
        <f t="shared" si="7"/>
        <v>20662</v>
      </c>
      <c r="E29" s="27">
        <v>3694</v>
      </c>
      <c r="F29" s="10">
        <v>4580</v>
      </c>
      <c r="G29" s="55">
        <f t="shared" si="8"/>
        <v>8274</v>
      </c>
      <c r="H29" s="60">
        <f t="shared" si="9"/>
        <v>36.14</v>
      </c>
      <c r="I29" s="61">
        <f t="shared" si="10"/>
        <v>43.87</v>
      </c>
      <c r="J29" s="62">
        <f t="shared" si="11"/>
        <v>40.04</v>
      </c>
      <c r="K29" s="27">
        <v>1760</v>
      </c>
      <c r="L29" s="10">
        <v>2691</v>
      </c>
      <c r="M29" s="55">
        <f t="shared" si="12"/>
        <v>4451</v>
      </c>
      <c r="N29" s="60">
        <f t="shared" si="13"/>
        <v>17.22</v>
      </c>
      <c r="O29" s="61">
        <f t="shared" si="14"/>
        <v>25.77</v>
      </c>
      <c r="P29" s="62">
        <f t="shared" si="15"/>
        <v>21.54</v>
      </c>
    </row>
    <row r="30" spans="1:17" ht="18.75" customHeight="1" x14ac:dyDescent="0.4">
      <c r="A30" s="40" t="s">
        <v>4</v>
      </c>
      <c r="B30" s="33">
        <v>10202</v>
      </c>
      <c r="C30" s="26">
        <v>10443</v>
      </c>
      <c r="D30" s="52">
        <f t="shared" si="7"/>
        <v>20645</v>
      </c>
      <c r="E30" s="27">
        <v>3680</v>
      </c>
      <c r="F30" s="10">
        <v>4586</v>
      </c>
      <c r="G30" s="55">
        <f t="shared" si="8"/>
        <v>8266</v>
      </c>
      <c r="H30" s="60">
        <f>ROUND(E30/B30*100,2)</f>
        <v>36.07</v>
      </c>
      <c r="I30" s="61">
        <f t="shared" si="10"/>
        <v>43.91</v>
      </c>
      <c r="J30" s="62">
        <f t="shared" si="11"/>
        <v>40.04</v>
      </c>
      <c r="K30" s="27">
        <v>1761</v>
      </c>
      <c r="L30" s="10">
        <v>2699</v>
      </c>
      <c r="M30" s="55">
        <f t="shared" si="12"/>
        <v>4460</v>
      </c>
      <c r="N30" s="60">
        <f t="shared" si="13"/>
        <v>17.260000000000002</v>
      </c>
      <c r="O30" s="61">
        <f t="shared" si="14"/>
        <v>25.85</v>
      </c>
      <c r="P30" s="62">
        <f t="shared" si="15"/>
        <v>21.6</v>
      </c>
    </row>
    <row r="31" spans="1:17" ht="18.75" customHeight="1" x14ac:dyDescent="0.4">
      <c r="A31" s="40" t="s">
        <v>5</v>
      </c>
      <c r="B31" s="33">
        <v>10200</v>
      </c>
      <c r="C31" s="26">
        <v>10427</v>
      </c>
      <c r="D31" s="52">
        <f t="shared" si="7"/>
        <v>20627</v>
      </c>
      <c r="E31" s="27">
        <v>3672</v>
      </c>
      <c r="F31" s="10">
        <v>4583</v>
      </c>
      <c r="G31" s="55">
        <f t="shared" si="8"/>
        <v>8255</v>
      </c>
      <c r="H31" s="60">
        <f t="shared" si="9"/>
        <v>36</v>
      </c>
      <c r="I31" s="61">
        <f t="shared" si="10"/>
        <v>43.95</v>
      </c>
      <c r="J31" s="62">
        <f t="shared" si="11"/>
        <v>40.020000000000003</v>
      </c>
      <c r="K31" s="27">
        <v>1759</v>
      </c>
      <c r="L31" s="10">
        <v>2697</v>
      </c>
      <c r="M31" s="55">
        <f t="shared" si="12"/>
        <v>4456</v>
      </c>
      <c r="N31" s="60">
        <f t="shared" si="13"/>
        <v>17.25</v>
      </c>
      <c r="O31" s="61">
        <f t="shared" si="14"/>
        <v>25.87</v>
      </c>
      <c r="P31" s="62">
        <f t="shared" si="15"/>
        <v>21.6</v>
      </c>
    </row>
    <row r="32" spans="1:17" ht="18.75" customHeight="1" x14ac:dyDescent="0.4">
      <c r="A32" s="40" t="s">
        <v>6</v>
      </c>
      <c r="B32" s="33">
        <v>10194</v>
      </c>
      <c r="C32" s="26">
        <v>10408</v>
      </c>
      <c r="D32" s="52">
        <f t="shared" si="7"/>
        <v>20602</v>
      </c>
      <c r="E32" s="27">
        <v>3673</v>
      </c>
      <c r="F32" s="10">
        <v>4573</v>
      </c>
      <c r="G32" s="55">
        <f t="shared" si="8"/>
        <v>8246</v>
      </c>
      <c r="H32" s="60">
        <f t="shared" si="9"/>
        <v>36.03</v>
      </c>
      <c r="I32" s="61">
        <f t="shared" si="10"/>
        <v>43.94</v>
      </c>
      <c r="J32" s="62">
        <f t="shared" si="11"/>
        <v>40.03</v>
      </c>
      <c r="K32" s="27">
        <v>1769</v>
      </c>
      <c r="L32" s="10">
        <v>2694</v>
      </c>
      <c r="M32" s="55">
        <f t="shared" si="12"/>
        <v>4463</v>
      </c>
      <c r="N32" s="60">
        <f t="shared" si="13"/>
        <v>17.350000000000001</v>
      </c>
      <c r="O32" s="61">
        <f t="shared" si="14"/>
        <v>25.88</v>
      </c>
      <c r="P32" s="62">
        <f t="shared" si="15"/>
        <v>21.66</v>
      </c>
    </row>
    <row r="33" spans="1:16" ht="18.75" customHeight="1" x14ac:dyDescent="0.4">
      <c r="A33" s="40" t="s">
        <v>7</v>
      </c>
      <c r="B33" s="33">
        <v>10183</v>
      </c>
      <c r="C33" s="26">
        <v>10395</v>
      </c>
      <c r="D33" s="52">
        <f t="shared" si="7"/>
        <v>20578</v>
      </c>
      <c r="E33" s="27">
        <v>3679</v>
      </c>
      <c r="F33" s="10">
        <v>4562</v>
      </c>
      <c r="G33" s="55">
        <f t="shared" si="8"/>
        <v>8241</v>
      </c>
      <c r="H33" s="60">
        <f t="shared" ref="H33:H37" si="16">ROUND(E33/B33*100,2)</f>
        <v>36.130000000000003</v>
      </c>
      <c r="I33" s="61">
        <f t="shared" ref="I33:I37" si="17">ROUND(F33/C33*100,2)</f>
        <v>43.89</v>
      </c>
      <c r="J33" s="62">
        <f t="shared" ref="J33:J37" si="18">ROUND(G33/D33*100,2)</f>
        <v>40.049999999999997</v>
      </c>
      <c r="K33" s="27">
        <v>1777</v>
      </c>
      <c r="L33" s="10">
        <v>2696</v>
      </c>
      <c r="M33" s="55">
        <f t="shared" si="12"/>
        <v>4473</v>
      </c>
      <c r="N33" s="60">
        <f t="shared" ref="N33:N37" si="19">ROUND(K33/B33*100,2)</f>
        <v>17.45</v>
      </c>
      <c r="O33" s="61">
        <f t="shared" ref="O33:O37" si="20">ROUND(L33/C33*100,2)</f>
        <v>25.94</v>
      </c>
      <c r="P33" s="62">
        <f t="shared" ref="P33:P37" si="21">ROUND(M33/D33*100,2)</f>
        <v>21.74</v>
      </c>
    </row>
    <row r="34" spans="1:16" ht="18.75" customHeight="1" x14ac:dyDescent="0.4">
      <c r="A34" s="40" t="s">
        <v>8</v>
      </c>
      <c r="B34" s="33">
        <v>10172</v>
      </c>
      <c r="C34" s="26">
        <v>10377</v>
      </c>
      <c r="D34" s="52">
        <f t="shared" si="7"/>
        <v>20549</v>
      </c>
      <c r="E34" s="27">
        <v>3678</v>
      </c>
      <c r="F34" s="10">
        <v>4556</v>
      </c>
      <c r="G34" s="55">
        <f t="shared" si="8"/>
        <v>8234</v>
      </c>
      <c r="H34" s="60">
        <f t="shared" si="16"/>
        <v>36.159999999999997</v>
      </c>
      <c r="I34" s="61">
        <f t="shared" si="17"/>
        <v>43.9</v>
      </c>
      <c r="J34" s="62">
        <f t="shared" si="18"/>
        <v>40.07</v>
      </c>
      <c r="K34" s="27">
        <v>1790</v>
      </c>
      <c r="L34" s="10">
        <v>2701</v>
      </c>
      <c r="M34" s="55">
        <f t="shared" si="12"/>
        <v>4491</v>
      </c>
      <c r="N34" s="60">
        <f t="shared" si="19"/>
        <v>17.600000000000001</v>
      </c>
      <c r="O34" s="61">
        <f t="shared" si="20"/>
        <v>26.03</v>
      </c>
      <c r="P34" s="62">
        <f t="shared" si="21"/>
        <v>21.86</v>
      </c>
    </row>
    <row r="35" spans="1:16" ht="18.75" customHeight="1" x14ac:dyDescent="0.4">
      <c r="A35" s="40" t="s">
        <v>9</v>
      </c>
      <c r="B35" s="33">
        <v>10165</v>
      </c>
      <c r="C35" s="26">
        <v>10365</v>
      </c>
      <c r="D35" s="52">
        <f t="shared" si="7"/>
        <v>20530</v>
      </c>
      <c r="E35" s="27">
        <v>3680</v>
      </c>
      <c r="F35" s="10">
        <v>4558</v>
      </c>
      <c r="G35" s="55">
        <f t="shared" si="8"/>
        <v>8238</v>
      </c>
      <c r="H35" s="60">
        <f t="shared" si="16"/>
        <v>36.200000000000003</v>
      </c>
      <c r="I35" s="61">
        <f t="shared" si="17"/>
        <v>43.97</v>
      </c>
      <c r="J35" s="62">
        <f t="shared" si="18"/>
        <v>40.130000000000003</v>
      </c>
      <c r="K35" s="27">
        <v>1804</v>
      </c>
      <c r="L35" s="10">
        <v>2721</v>
      </c>
      <c r="M35" s="55">
        <f t="shared" si="12"/>
        <v>4525</v>
      </c>
      <c r="N35" s="60">
        <f t="shared" si="19"/>
        <v>17.75</v>
      </c>
      <c r="O35" s="61">
        <f t="shared" si="20"/>
        <v>26.25</v>
      </c>
      <c r="P35" s="62">
        <f t="shared" si="21"/>
        <v>22.04</v>
      </c>
    </row>
    <row r="36" spans="1:16" ht="18.75" customHeight="1" x14ac:dyDescent="0.4">
      <c r="A36" s="40" t="s">
        <v>10</v>
      </c>
      <c r="B36" s="33">
        <v>10150</v>
      </c>
      <c r="C36" s="26">
        <v>10351</v>
      </c>
      <c r="D36" s="52">
        <f t="shared" si="7"/>
        <v>20501</v>
      </c>
      <c r="E36" s="27">
        <v>3678</v>
      </c>
      <c r="F36" s="10">
        <v>4554</v>
      </c>
      <c r="G36" s="55">
        <f t="shared" si="8"/>
        <v>8232</v>
      </c>
      <c r="H36" s="60">
        <f t="shared" si="16"/>
        <v>36.24</v>
      </c>
      <c r="I36" s="61">
        <f t="shared" si="17"/>
        <v>44</v>
      </c>
      <c r="J36" s="62">
        <f t="shared" si="18"/>
        <v>40.15</v>
      </c>
      <c r="K36" s="27">
        <v>1815</v>
      </c>
      <c r="L36" s="10">
        <v>2728</v>
      </c>
      <c r="M36" s="55">
        <f t="shared" si="12"/>
        <v>4543</v>
      </c>
      <c r="N36" s="60">
        <f t="shared" si="19"/>
        <v>17.88</v>
      </c>
      <c r="O36" s="61">
        <f t="shared" si="20"/>
        <v>26.35</v>
      </c>
      <c r="P36" s="62">
        <f t="shared" si="21"/>
        <v>22.16</v>
      </c>
    </row>
    <row r="37" spans="1:16" ht="18.75" customHeight="1" x14ac:dyDescent="0.4">
      <c r="A37" s="41" t="s">
        <v>11</v>
      </c>
      <c r="B37" s="34">
        <v>10103</v>
      </c>
      <c r="C37" s="28">
        <v>10285</v>
      </c>
      <c r="D37" s="53">
        <f t="shared" si="7"/>
        <v>20388</v>
      </c>
      <c r="E37" s="29">
        <v>3676</v>
      </c>
      <c r="F37" s="14">
        <v>4536</v>
      </c>
      <c r="G37" s="56">
        <f t="shared" si="8"/>
        <v>8212</v>
      </c>
      <c r="H37" s="63">
        <f>ROUND(E37/B37*100,2)</f>
        <v>36.39</v>
      </c>
      <c r="I37" s="64">
        <f t="shared" si="17"/>
        <v>44.1</v>
      </c>
      <c r="J37" s="65">
        <f t="shared" si="18"/>
        <v>40.28</v>
      </c>
      <c r="K37" s="29">
        <v>1818</v>
      </c>
      <c r="L37" s="14">
        <v>2718</v>
      </c>
      <c r="M37" s="56">
        <f t="shared" si="12"/>
        <v>4536</v>
      </c>
      <c r="N37" s="63">
        <f t="shared" si="19"/>
        <v>17.989999999999998</v>
      </c>
      <c r="O37" s="64">
        <f t="shared" si="20"/>
        <v>26.43</v>
      </c>
      <c r="P37" s="65">
        <f t="shared" si="21"/>
        <v>22.25</v>
      </c>
    </row>
    <row r="38" spans="1:16" ht="18.75" customHeight="1" x14ac:dyDescent="0.4">
      <c r="A38" s="42" t="s">
        <v>12</v>
      </c>
      <c r="B38" s="30">
        <f>B37-B36</f>
        <v>-47</v>
      </c>
      <c r="C38" s="18">
        <f>C37-C36</f>
        <v>-66</v>
      </c>
      <c r="D38" s="46">
        <f>SUM(B38:C38)</f>
        <v>-113</v>
      </c>
      <c r="E38" s="30">
        <f>E37-E36</f>
        <v>-2</v>
      </c>
      <c r="F38" s="18">
        <f>F37-F36</f>
        <v>-18</v>
      </c>
      <c r="G38" s="46">
        <f>SUM(E38:F38)</f>
        <v>-20</v>
      </c>
      <c r="H38" s="66" t="s">
        <v>27</v>
      </c>
      <c r="I38" s="67" t="s">
        <v>27</v>
      </c>
      <c r="J38" s="68" t="s">
        <v>27</v>
      </c>
      <c r="K38" s="30">
        <f>K37-K36</f>
        <v>3</v>
      </c>
      <c r="L38" s="18">
        <f>L37-L36</f>
        <v>-10</v>
      </c>
      <c r="M38" s="46">
        <f>SUM(K38:L38)</f>
        <v>-7</v>
      </c>
      <c r="N38" s="66" t="s">
        <v>27</v>
      </c>
      <c r="O38" s="67" t="s">
        <v>27</v>
      </c>
      <c r="P38" s="68" t="s">
        <v>27</v>
      </c>
    </row>
    <row r="42" spans="1:16" ht="18.75" customHeight="1" x14ac:dyDescent="0.4">
      <c r="A42" s="105" t="s">
        <v>41</v>
      </c>
      <c r="B42" s="105"/>
      <c r="C42" s="105"/>
      <c r="D42" s="105"/>
      <c r="E42" s="77"/>
      <c r="F42" s="77"/>
      <c r="G42" s="2" t="s">
        <v>42</v>
      </c>
    </row>
    <row r="43" spans="1:16" ht="18.75" customHeight="1" x14ac:dyDescent="0.4">
      <c r="A43" s="83"/>
      <c r="B43" s="112" t="s">
        <v>33</v>
      </c>
      <c r="C43" s="112"/>
      <c r="D43" s="113"/>
      <c r="E43" s="114" t="s">
        <v>34</v>
      </c>
      <c r="F43" s="112"/>
      <c r="G43" s="113"/>
    </row>
    <row r="44" spans="1:16" ht="18.75" customHeight="1" thickBot="1" x14ac:dyDescent="0.45">
      <c r="A44" s="84"/>
      <c r="B44" s="88" t="s">
        <v>35</v>
      </c>
      <c r="C44" s="89" t="s">
        <v>36</v>
      </c>
      <c r="D44" s="82" t="s">
        <v>37</v>
      </c>
      <c r="E44" s="81" t="s">
        <v>38</v>
      </c>
      <c r="F44" s="89" t="s">
        <v>39</v>
      </c>
      <c r="G44" s="82" t="s">
        <v>37</v>
      </c>
    </row>
    <row r="45" spans="1:16" ht="18.75" customHeight="1" thickTop="1" x14ac:dyDescent="0.4">
      <c r="A45" s="85" t="s">
        <v>0</v>
      </c>
      <c r="B45" s="90">
        <v>66</v>
      </c>
      <c r="C45" s="91">
        <v>-68</v>
      </c>
      <c r="D45" s="78">
        <f t="shared" ref="D45:D56" si="22">B45-(-C45)</f>
        <v>-2</v>
      </c>
      <c r="E45" s="79">
        <v>6</v>
      </c>
      <c r="F45" s="97">
        <v>-36</v>
      </c>
      <c r="G45" s="78">
        <f t="shared" ref="G45:G56" si="23">E45-(-F45)</f>
        <v>-30</v>
      </c>
    </row>
    <row r="46" spans="1:16" ht="18.75" customHeight="1" x14ac:dyDescent="0.4">
      <c r="A46" s="98" t="s">
        <v>1</v>
      </c>
      <c r="B46" s="99">
        <v>52</v>
      </c>
      <c r="C46" s="100">
        <v>-48</v>
      </c>
      <c r="D46" s="101">
        <f t="shared" si="22"/>
        <v>4</v>
      </c>
      <c r="E46" s="102">
        <v>4</v>
      </c>
      <c r="F46" s="100">
        <v>-28</v>
      </c>
      <c r="G46" s="101">
        <f t="shared" si="23"/>
        <v>-24</v>
      </c>
    </row>
    <row r="47" spans="1:16" ht="18.75" customHeight="1" x14ac:dyDescent="0.4">
      <c r="A47" s="98" t="s">
        <v>2</v>
      </c>
      <c r="B47" s="99">
        <v>36</v>
      </c>
      <c r="C47" s="100">
        <v>-42</v>
      </c>
      <c r="D47" s="101">
        <f t="shared" si="22"/>
        <v>-6</v>
      </c>
      <c r="E47" s="102">
        <v>4</v>
      </c>
      <c r="F47" s="100">
        <v>-34</v>
      </c>
      <c r="G47" s="101">
        <f t="shared" si="23"/>
        <v>-30</v>
      </c>
    </row>
    <row r="48" spans="1:16" ht="18.75" customHeight="1" x14ac:dyDescent="0.4">
      <c r="A48" s="98" t="s">
        <v>3</v>
      </c>
      <c r="B48" s="99">
        <v>38</v>
      </c>
      <c r="C48" s="100">
        <v>-53</v>
      </c>
      <c r="D48" s="101">
        <f t="shared" si="22"/>
        <v>-15</v>
      </c>
      <c r="E48" s="102">
        <v>6</v>
      </c>
      <c r="F48" s="100">
        <v>-23</v>
      </c>
      <c r="G48" s="101">
        <f t="shared" si="23"/>
        <v>-17</v>
      </c>
    </row>
    <row r="49" spans="1:7" ht="18.75" customHeight="1" x14ac:dyDescent="0.4">
      <c r="A49" s="98" t="s">
        <v>4</v>
      </c>
      <c r="B49" s="99">
        <v>47</v>
      </c>
      <c r="C49" s="100">
        <v>-35</v>
      </c>
      <c r="D49" s="101">
        <f t="shared" si="22"/>
        <v>12</v>
      </c>
      <c r="E49" s="102">
        <v>7</v>
      </c>
      <c r="F49" s="100">
        <v>-36</v>
      </c>
      <c r="G49" s="101">
        <f t="shared" si="23"/>
        <v>-29</v>
      </c>
    </row>
    <row r="50" spans="1:7" ht="18.75" customHeight="1" x14ac:dyDescent="0.4">
      <c r="A50" s="98" t="s">
        <v>5</v>
      </c>
      <c r="B50" s="99">
        <v>44</v>
      </c>
      <c r="C50" s="100">
        <v>-31</v>
      </c>
      <c r="D50" s="101">
        <f t="shared" si="22"/>
        <v>13</v>
      </c>
      <c r="E50" s="102">
        <v>6</v>
      </c>
      <c r="F50" s="100">
        <v>-37</v>
      </c>
      <c r="G50" s="101">
        <f t="shared" si="23"/>
        <v>-31</v>
      </c>
    </row>
    <row r="51" spans="1:7" ht="18.75" customHeight="1" x14ac:dyDescent="0.4">
      <c r="A51" s="98" t="s">
        <v>6</v>
      </c>
      <c r="B51" s="99">
        <v>42</v>
      </c>
      <c r="C51" s="100">
        <v>-41</v>
      </c>
      <c r="D51" s="101">
        <f t="shared" si="22"/>
        <v>1</v>
      </c>
      <c r="E51" s="102">
        <v>8</v>
      </c>
      <c r="F51" s="100">
        <v>-34</v>
      </c>
      <c r="G51" s="101">
        <f t="shared" si="23"/>
        <v>-26</v>
      </c>
    </row>
    <row r="52" spans="1:7" ht="18.75" customHeight="1" x14ac:dyDescent="0.4">
      <c r="A52" s="98" t="s">
        <v>7</v>
      </c>
      <c r="B52" s="99">
        <v>39</v>
      </c>
      <c r="C52" s="100">
        <v>-40</v>
      </c>
      <c r="D52" s="101">
        <f t="shared" si="22"/>
        <v>-1</v>
      </c>
      <c r="E52" s="102">
        <v>4</v>
      </c>
      <c r="F52" s="100">
        <v>-27</v>
      </c>
      <c r="G52" s="101">
        <f t="shared" si="23"/>
        <v>-23</v>
      </c>
    </row>
    <row r="53" spans="1:7" ht="18.75" customHeight="1" x14ac:dyDescent="0.4">
      <c r="A53" s="98" t="s">
        <v>8</v>
      </c>
      <c r="B53" s="99">
        <v>34</v>
      </c>
      <c r="C53" s="100">
        <v>-37</v>
      </c>
      <c r="D53" s="101">
        <f t="shared" si="22"/>
        <v>-3</v>
      </c>
      <c r="E53" s="102">
        <v>4</v>
      </c>
      <c r="F53" s="100">
        <v>-30</v>
      </c>
      <c r="G53" s="101">
        <f>E53-(-F53)</f>
        <v>-26</v>
      </c>
    </row>
    <row r="54" spans="1:7" ht="18.75" customHeight="1" x14ac:dyDescent="0.4">
      <c r="A54" s="98" t="s">
        <v>9</v>
      </c>
      <c r="B54" s="99">
        <v>35</v>
      </c>
      <c r="C54" s="100">
        <v>-27</v>
      </c>
      <c r="D54" s="101">
        <f t="shared" si="22"/>
        <v>8</v>
      </c>
      <c r="E54" s="102">
        <v>6</v>
      </c>
      <c r="F54" s="100">
        <v>-33</v>
      </c>
      <c r="G54" s="101">
        <f>E54-(-F54)</f>
        <v>-27</v>
      </c>
    </row>
    <row r="55" spans="1:7" ht="18.75" customHeight="1" x14ac:dyDescent="0.4">
      <c r="A55" s="98" t="s">
        <v>10</v>
      </c>
      <c r="B55" s="99">
        <v>30</v>
      </c>
      <c r="C55" s="100">
        <v>-28</v>
      </c>
      <c r="D55" s="101">
        <f t="shared" si="22"/>
        <v>2</v>
      </c>
      <c r="E55" s="102">
        <v>3</v>
      </c>
      <c r="F55" s="100">
        <v>-34</v>
      </c>
      <c r="G55" s="101">
        <f t="shared" si="23"/>
        <v>-31</v>
      </c>
    </row>
    <row r="56" spans="1:7" ht="18.75" customHeight="1" x14ac:dyDescent="0.4">
      <c r="A56" s="86" t="s">
        <v>11</v>
      </c>
      <c r="B56" s="92">
        <v>41</v>
      </c>
      <c r="C56" s="93">
        <v>-113</v>
      </c>
      <c r="D56" s="80">
        <f t="shared" si="22"/>
        <v>-72</v>
      </c>
      <c r="E56" s="87">
        <v>3</v>
      </c>
      <c r="F56" s="93">
        <v>-44</v>
      </c>
      <c r="G56" s="80">
        <f t="shared" si="23"/>
        <v>-41</v>
      </c>
    </row>
    <row r="57" spans="1:7" ht="18.75" customHeight="1" x14ac:dyDescent="0.4">
      <c r="A57" s="86" t="s">
        <v>40</v>
      </c>
      <c r="B57" s="94">
        <f>SUM(B45:B56)</f>
        <v>504</v>
      </c>
      <c r="C57" s="95">
        <f>SUM(C45:C56)</f>
        <v>-563</v>
      </c>
      <c r="D57" s="80">
        <f>B57-(-C57)</f>
        <v>-59</v>
      </c>
      <c r="E57" s="96">
        <f>SUM(E45:E56)</f>
        <v>61</v>
      </c>
      <c r="F57" s="95">
        <f>SUM(F45:F56)</f>
        <v>-396</v>
      </c>
      <c r="G57" s="80">
        <f>E57-(-F57)</f>
        <v>-335</v>
      </c>
    </row>
  </sheetData>
  <sheetProtection algorithmName="SHA-512" hashValue="gM5HnTkycL+tmHk48OMrNqSk0XT/wKadeE+GxY+Wje1n9Bje912ViXUSHZWiwSUe+HH9DJPcT9m+npkigZ9hyw==" saltValue="hcu7DN09JoVpiCLnbeCrHA==" spinCount="100000" sheet="1" selectLockedCells="1" selectUnlockedCells="1"/>
  <protectedRanges>
    <protectedRange sqref="B7:C18" name="範囲1"/>
    <protectedRange sqref="E7:E18" name="範囲2"/>
    <protectedRange sqref="F7:G18" name="範囲3"/>
    <protectedRange sqref="I7:I18" name="範囲4"/>
    <protectedRange sqref="J7:K18" name="範囲5"/>
    <protectedRange sqref="M7:M18" name="範囲6"/>
    <protectedRange sqref="E26:F37" name="範囲8"/>
    <protectedRange sqref="K26:L37" name="範囲9"/>
    <protectedRange algorithmName="SHA-512" hashValue="gI1qqQ3ZbI979T/oGZpJc/ymWSyyRPq5PmZr7WDylN22jwWxMJCI6DFFiw6Lk8zcdMjjNSTammDue+i6OD8rHA==" saltValue="HD+yepeFTI8jcQnIVmc83Q==" spinCount="100000" sqref="B19:M19" name="人口・世帯前月比"/>
    <protectedRange algorithmName="SHA-512" hashValue="UhNnZAd443lq0N6t/uVXu3MdKLtPTk/wOst8nSGaJGKtfrpF+H+mF3HR0qY1jX8yBQIajs9q+KM67GHPBodYlA==" saltValue="X8efQJfvHQbFkeYWJtQ1hA==" spinCount="100000" sqref="B38:M38" name="高齢者前月比"/>
  </protectedRanges>
  <mergeCells count="22">
    <mergeCell ref="B43:D43"/>
    <mergeCell ref="E43:G43"/>
    <mergeCell ref="N4:Q4"/>
    <mergeCell ref="N5:P5"/>
    <mergeCell ref="Q5:Q6"/>
    <mergeCell ref="I5:I6"/>
    <mergeCell ref="N24:P24"/>
    <mergeCell ref="H24:J24"/>
    <mergeCell ref="B4:E4"/>
    <mergeCell ref="F4:I4"/>
    <mergeCell ref="J4:M4"/>
    <mergeCell ref="B5:D5"/>
    <mergeCell ref="F5:H5"/>
    <mergeCell ref="J5:L5"/>
    <mergeCell ref="M5:M6"/>
    <mergeCell ref="E5:E6"/>
    <mergeCell ref="A3:C3"/>
    <mergeCell ref="A23:F23"/>
    <mergeCell ref="A42:D42"/>
    <mergeCell ref="A4:A6"/>
    <mergeCell ref="A24:A25"/>
    <mergeCell ref="B24:D24"/>
  </mergeCells>
  <phoneticPr fontId="2"/>
  <pageMargins left="0.33" right="0.34" top="0.75" bottom="0.75" header="0.3" footer="0.3"/>
  <pageSetup paperSize="9" orientation="landscape" r:id="rId1"/>
  <rowBreaks count="2" manualBreakCount="2">
    <brk id="20" max="16383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人口・世帯数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残間　和美</dc:creator>
  <cp:lastModifiedBy>大山　茜莉</cp:lastModifiedBy>
  <cp:lastPrinted>2026-04-01T09:32:48Z</cp:lastPrinted>
  <dcterms:created xsi:type="dcterms:W3CDTF">2021-11-02T00:10:09Z</dcterms:created>
  <dcterms:modified xsi:type="dcterms:W3CDTF">2026-04-01T10:05:08Z</dcterms:modified>
</cp:coreProperties>
</file>