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mc:AlternateContent xmlns:mc="http://schemas.openxmlformats.org/markup-compatibility/2006">
    <mc:Choice Requires="x15">
      <x15ac:absPath xmlns:x15ac="http://schemas.microsoft.com/office/spreadsheetml/2010/11/ac" url="\\rafale3\01_zaisei\44_財政状況公表\総合的な財政状況公表★\R4決算\240306_【依頼・312〆】FW 記載要領差替【総務省・財務調査課】令和4年度財政状況資料集の作成等について\回答\"/>
    </mc:Choice>
  </mc:AlternateContent>
  <xr:revisionPtr revIDLastSave="0" documentId="13_ncr:1_{F5423B1C-01A9-4283-A856-89599D9FAC65}" xr6:coauthVersionLast="36" xr6:coauthVersionMax="36" xr10:uidLastSave="{00000000-0000-0000-0000-000000000000}"/>
  <bookViews>
    <workbookView xWindow="0" yWindow="0" windowWidth="15360" windowHeight="7635" firstSheet="2" activeTab="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BE36" i="10"/>
  <c r="AM36" i="10"/>
  <c r="AM35" i="10"/>
  <c r="CO34" i="10"/>
  <c r="CO35" i="10" s="1"/>
  <c r="CO36" i="10" s="1"/>
  <c r="BW34" i="10"/>
  <c r="BW35" i="10" s="1"/>
  <c r="BW36" i="10" s="1"/>
  <c r="BW37" i="10" s="1"/>
  <c r="BW38" i="10" s="1"/>
  <c r="BW39" i="10" s="1"/>
  <c r="BW40" i="10" s="1"/>
  <c r="BW41" i="10" s="1"/>
  <c r="BW42" i="10" s="1"/>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U38" i="10" s="1"/>
  <c r="AM34" i="10" l="1"/>
  <c r="BE34" i="10" s="1"/>
  <c r="BE35" i="10" s="1"/>
</calcChain>
</file>

<file path=xl/sharedStrings.xml><?xml version="1.0" encoding="utf-8"?>
<sst xmlns="http://schemas.openxmlformats.org/spreadsheetml/2006/main" count="1083" uniqueCount="612">
  <si>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</si>
  <si>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</si>
  <si>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</si>
  <si>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</si>
  <si>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</si>
  <si>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</si>
  <si>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</si>
  <si>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</si>
  <si>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</si>
  <si>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</si>
  <si>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</si>
  <si>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</si>
  <si>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</si>
  <si>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</si>
  <si>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</si>
  <si>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</si>
  <si>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</si>
  <si>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</si>
  <si>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</si>
  <si>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</si>
  <si>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</si>
  <si>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</si>
  <si>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</si>
  <si>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</si>
  <si>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</si>
  <si>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</si>
  <si>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</si>
  <si>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</si>
  <si>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</si>
  <si>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</si>
  <si>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</si>
  <si>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</si>
  <si>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</si>
  <si>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</si>
  <si>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</si>
  <si>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</si>
  <si>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</si>
  <si>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</si>
  <si>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</si>
  <si>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</si>
  <si>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</si>
  <si>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</si>
  <si>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</si>
  <si>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</si>
  <si>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</si>
  <si>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</si>
  <si>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</si>
  <si>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</si>
  <si>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</si>
  <si>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</si>
  <si>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</si>
  <si>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</si>
  <si>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</si>
  <si>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</si>
  <si>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</si>
  <si>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</si>
  <si>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</si>
  <si>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</si>
  <si>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</si>
  <si>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</si>
  <si>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</si>
  <si>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</si>
  <si>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</si>
  <si>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</si>
  <si>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</si>
  <si>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</si>
  <si>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</si>
  <si>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</si>
  <si>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</si>
  <si>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</si>
  <si>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</si>
  <si>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</si>
  <si>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</si>
  <si>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</si>
  <si>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</si>
  <si>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</si>
  <si>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</si>
  <si>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</si>
  <si>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</si>
  <si>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</si>
  <si>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</si>
  <si>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</si>
  <si>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</si>
  <si>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</si>
  <si>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</si>
  <si>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</si>
  <si>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</si>
  <si>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Ⅴ－１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</si>
  <si>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</si>
  <si>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</si>
  <si>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</si>
  <si>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</si>
  <si>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</si>
  <si>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</si>
  <si>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</si>
  <si>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</si>
  <si>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</si>
  <si>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</si>
  <si>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</si>
  <si>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</si>
  <si>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加美町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</si>
  <si>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</si>
  <si>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</si>
  <si>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</si>
  <si>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</si>
  <si>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</si>
  <si>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</si>
  <si>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</si>
  <si>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</si>
  <si>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</si>
  <si>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</si>
  <si>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</si>
  <si>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</si>
  <si>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</si>
  <si>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</si>
  <si>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</si>
  <si>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</si>
  <si>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</si>
  <si>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</si>
  <si>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</si>
  <si>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</si>
  <si>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</si>
  <si>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</si>
  <si>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</si>
  <si>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</si>
  <si>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</si>
  <si>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</si>
  <si>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</si>
  <si>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</si>
  <si>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</si>
  <si>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</si>
  <si>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</si>
  <si>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</si>
  <si>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</si>
  <si>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</si>
  <si>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</si>
  <si>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</si>
  <si>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</si>
  <si>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</si>
  <si>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</si>
  <si>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</si>
  <si>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</si>
  <si>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</si>
  <si>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</si>
  <si>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</si>
  <si>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</si>
  <si>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</si>
  <si>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</si>
  <si>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</si>
  <si>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</si>
  <si>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</si>
  <si>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</si>
  <si>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</si>
  <si>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</si>
  <si>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</si>
  <si>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</si>
  <si>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</si>
  <si>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</si>
  <si>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</si>
  <si>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</si>
  <si>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</si>
  <si>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</si>
  <si>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</si>
  <si>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</si>
  <si>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</si>
  <si>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</si>
  <si>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</si>
  <si>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</si>
  <si>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</si>
  <si>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</si>
  <si>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</si>
  <si>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</si>
  <si>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</si>
  <si>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</si>
  <si>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</si>
  <si>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</si>
  <si>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</si>
  <si>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</si>
  <si>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</si>
  <si>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</si>
  <si>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</si>
  <si>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</si>
  <si>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</si>
  <si>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</si>
  <si>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</si>
  <si>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</si>
  <si>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</si>
  <si>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</si>
  <si>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</si>
  <si>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</si>
  <si>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</si>
  <si>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</si>
  <si>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</si>
  <si>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</si>
  <si>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</si>
  <si>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</si>
  <si>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</si>
  <si>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</si>
  <si>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</si>
  <si>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</si>
  <si>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</si>
  <si>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</si>
  <si>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</si>
  <si>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</si>
  <si>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</si>
  <si>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</si>
  <si>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</si>
  <si>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</si>
  <si>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</si>
  <si>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</si>
  <si>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</si>
  <si>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</si>
  <si>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</si>
  <si>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</si>
  <si>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</si>
  <si>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</si>
  <si>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</si>
  <si>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</si>
  <si>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</si>
  <si>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宮城県加美町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</si>
  <si>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</si>
  <si>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</si>
  <si>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</si>
  <si>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</si>
  <si>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</si>
  <si>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</si>
  <si>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</si>
  <si>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</si>
  <si>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</si>
  <si>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</si>
  <si>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</si>
  <si>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</si>
  <si>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</si>
  <si>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</si>
  <si>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</si>
  <si>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</si>
  <si>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</si>
  <si>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</si>
  <si>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</si>
  <si>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</si>
  <si>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</si>
  <si>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</si>
  <si>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</si>
  <si>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</si>
  <si>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</si>
  <si>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</si>
  <si>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</si>
  <si>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</si>
  <si>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</si>
  <si>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</si>
  <si>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</si>
  <si>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</si>
  <si>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</si>
  <si>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</si>
  <si>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</si>
  <si>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</si>
  <si>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</si>
  <si>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</si>
  <si>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</si>
  <si>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</si>
  <si>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</si>
  <si>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</si>
  <si>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</si>
  <si>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</si>
  <si>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</si>
  <si>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</si>
  <si>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</si>
  <si>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</si>
  <si>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</si>
  <si>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</si>
  <si>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</si>
  <si>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</si>
  <si>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</si>
  <si>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</si>
  <si>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</si>
  <si>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</si>
  <si>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</si>
  <si>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</si>
  <si>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</si>
  <si>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</si>
  <si>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</si>
  <si>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</si>
  <si>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</si>
  <si>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</si>
  <si>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</si>
  <si>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</si>
  <si>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</si>
  <si>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</si>
  <si>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</si>
  <si>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</si>
  <si>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</si>
  <si>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</si>
  <si>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</si>
  <si>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</si>
  <si>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</si>
  <si>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</si>
  <si>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</si>
  <si>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</si>
  <si>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</si>
  <si>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</si>
  <si>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</si>
  <si>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</si>
  <si>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</si>
  <si>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</si>
  <si>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</si>
  <si>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</si>
  <si>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</si>
  <si>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</si>
  <si>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</si>
  <si>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</si>
  <si>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</si>
  <si>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</si>
  <si>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</si>
  <si>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</si>
  <si>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</si>
  <si>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</si>
  <si>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</si>
  <si>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</si>
  <si>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</si>
  <si>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</si>
  <si>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</si>
  <si>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</si>
  <si>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</si>
  <si>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</si>
  <si>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</si>
  <si>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</si>
  <si>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</si>
  <si>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</si>
  <si>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</si>
  <si>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</si>
  <si>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</si>
  <si>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</si>
  <si>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</si>
  <si>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</si>
  <si>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</si>
  <si>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</si>
  <si>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</si>
  <si>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</si>
  <si>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</si>
  <si>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</si>
  <si>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</si>
  <si>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介護サービス</t>
    <phoneticPr fontId="5"/>
  </si>
  <si>
    <t>加入世帯数(世帯)</t>
  </si>
  <si>
    <t>　繰出金</t>
    <phoneticPr fontId="5"/>
  </si>
  <si>
    <t>　うち減収補塡債(特例分)</t>
    <rPh sb="4" eb="5">
      <t>シュウ</t>
    </rPh>
    <rPh sb="9" eb="10">
      <t>トク</t>
    </rPh>
    <rPh sb="10" eb="11">
      <t>レイ</t>
    </rPh>
    <rPh sb="11" eb="12">
      <t>ブン</t>
    </rPh>
    <phoneticPr fontId="16"/>
  </si>
  <si>
    <t>病院</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</si>
  <si>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</si>
  <si>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</si>
  <si>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</si>
  <si>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</si>
  <si>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</si>
  <si>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</si>
  <si>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</si>
  <si>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</si>
  <si>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</si>
  <si>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</si>
  <si>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</si>
  <si>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</si>
  <si>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</si>
  <si>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</si>
  <si>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</si>
  <si>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</si>
  <si>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</si>
  <si>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</si>
  <si>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</si>
  <si>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</si>
  <si>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</si>
  <si>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</si>
  <si>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</si>
  <si>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</si>
  <si>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</si>
  <si>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</si>
  <si>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宮城県加美町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</si>
  <si>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</si>
  <si>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</si>
  <si>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</si>
  <si>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</si>
  <si>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</si>
  <si>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</si>
  <si>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</si>
  <si>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</si>
  <si>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</si>
  <si>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</si>
  <si>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</si>
  <si>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</si>
  <si>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</si>
  <si>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</si>
  <si>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</si>
  <si>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</si>
  <si>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</si>
  <si>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</si>
  <si>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</si>
  <si>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</si>
  <si>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加美郡介護認定審査会特別会計</t>
    <phoneticPr fontId="5"/>
  </si>
  <si>
    <t>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</si>
  <si>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</si>
  <si>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</si>
  <si>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</si>
  <si>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</si>
  <si>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</si>
  <si>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</si>
  <si>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</si>
  <si>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</si>
  <si>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</si>
  <si>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</si>
  <si>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</si>
  <si>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</si>
  <si>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</si>
  <si>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</si>
  <si>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</si>
  <si>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</si>
  <si>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介護保険特別会計</t>
    <phoneticPr fontId="5"/>
  </si>
  <si>
    <t>介護サービス事業特別会計</t>
    <phoneticPr fontId="5"/>
  </si>
  <si>
    <t>町営駐車場事業特別会計</t>
    <phoneticPr fontId="5"/>
  </si>
  <si>
    <t>水道事業会計</t>
    <phoneticPr fontId="5"/>
  </si>
  <si>
    <t>法適用企業</t>
    <phoneticPr fontId="5"/>
  </si>
  <si>
    <t>下水道事業特別会計</t>
    <phoneticPr fontId="5"/>
  </si>
  <si>
    <t>法非適用企業</t>
    <phoneticPr fontId="5"/>
  </si>
  <si>
    <t>浄化槽事業特別会計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</si>
  <si>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</si>
  <si>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</si>
  <si>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</si>
  <si>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</si>
  <si>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</si>
  <si>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</si>
  <si>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</si>
  <si>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</si>
  <si>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</si>
  <si>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</si>
  <si>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</si>
  <si>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</si>
  <si>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</si>
  <si>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</si>
  <si>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</si>
  <si>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</si>
  <si>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</si>
  <si>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</si>
  <si>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</si>
  <si>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</si>
  <si>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</si>
  <si>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</si>
  <si>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</si>
  <si>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</si>
  <si>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</si>
  <si>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</si>
  <si>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</si>
  <si>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</si>
  <si>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</si>
  <si>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</si>
  <si>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</si>
  <si>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</si>
  <si>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</si>
  <si>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</si>
  <si>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</si>
  <si>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</si>
  <si>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</si>
  <si>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</si>
  <si>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</si>
  <si>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</si>
  <si>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</si>
  <si>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</si>
  <si>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</si>
  <si>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</si>
  <si>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</si>
  <si>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</si>
  <si>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</si>
  <si>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</si>
  <si>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</si>
  <si>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</si>
  <si>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</si>
  <si>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</si>
  <si>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</si>
  <si>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</si>
  <si>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</si>
  <si>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</si>
  <si>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</si>
  <si>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</si>
  <si>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</si>
  <si>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</si>
  <si>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</si>
  <si>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</si>
  <si>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</si>
  <si>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</si>
  <si>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浄化槽事業特別会計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</si>
  <si>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</si>
  <si>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</si>
  <si>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</si>
  <si>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介護サービス事業特別会計</t>
    <phoneticPr fontId="5"/>
  </si>
  <si>
    <t>-</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</si>
  <si>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</si>
  <si>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</si>
  <si>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</si>
  <si>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</si>
  <si>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</si>
  <si>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</si>
  <si>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</si>
  <si>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</si>
  <si>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</si>
  <si>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</si>
  <si>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</si>
  <si>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</si>
  <si>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</si>
  <si>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</si>
  <si>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</si>
  <si>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</si>
  <si>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</si>
  <si>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</si>
  <si>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</si>
  <si>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</si>
  <si>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</si>
  <si>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</si>
  <si>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</si>
  <si>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</si>
  <si>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</si>
  <si>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</si>
  <si>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</si>
  <si>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</si>
  <si>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</si>
  <si>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</si>
  <si>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</si>
  <si>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</si>
  <si>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</si>
  <si>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</si>
  <si>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</si>
  <si>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</si>
  <si>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</si>
  <si>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</si>
  <si>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</si>
  <si>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</si>
  <si>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</si>
  <si>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</si>
  <si>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</si>
  <si>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</si>
  <si>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</si>
  <si>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</si>
  <si>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</si>
  <si>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</si>
  <si>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</si>
  <si>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</si>
  <si>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</si>
  <si>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</si>
  <si>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</si>
  <si>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</si>
  <si>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</si>
  <si>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</si>
  <si>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</si>
  <si>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</si>
  <si>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</si>
  <si>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</si>
  <si>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</si>
  <si>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</si>
  <si>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</si>
  <si>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</si>
  <si>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</si>
  <si>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</si>
  <si>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</si>
  <si>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</si>
  <si>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</si>
  <si>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</si>
  <si>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</si>
  <si>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</si>
  <si>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</si>
  <si>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</si>
  <si>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</si>
  <si>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</si>
  <si>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</si>
  <si>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</si>
  <si>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</si>
  <si>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</si>
  <si>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</si>
  <si>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</si>
  <si>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</si>
  <si>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</si>
  <si>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</si>
  <si>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</si>
  <si>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9.29</t>
  </si>
  <si>
    <t>▲ 10.80</t>
  </si>
  <si>
    <t>▲ 3.06</t>
  </si>
  <si>
    <t>▲ 6.00</t>
  </si>
  <si>
    <t>一般会計</t>
  </si>
  <si>
    <t>水道事業会計</t>
  </si>
  <si>
    <t>介護保険特別会計</t>
  </si>
  <si>
    <t>国民健康保険事業特別会計</t>
  </si>
  <si>
    <t>下水道事業特別会計</t>
  </si>
  <si>
    <t>浄化槽事業特別会計</t>
  </si>
  <si>
    <t>後期高齢者医療特別会計</t>
  </si>
  <si>
    <t>加美郡介護認定審査会特別会計</t>
  </si>
  <si>
    <t>その他会計（赤字）</t>
  </si>
  <si>
    <t>その他会計（黒字）</t>
  </si>
  <si>
    <t>（百万円）</t>
    <phoneticPr fontId="5"/>
  </si>
  <si>
    <t>H30</t>
    <phoneticPr fontId="5"/>
  </si>
  <si>
    <t>R01</t>
    <phoneticPr fontId="5"/>
  </si>
  <si>
    <t>R02</t>
    <phoneticPr fontId="5"/>
  </si>
  <si>
    <t>R03</t>
    <phoneticPr fontId="5"/>
  </si>
  <si>
    <t>R04</t>
    <phoneticPr fontId="5"/>
  </si>
  <si>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</si>
  <si>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rPh sb="0" eb="3">
      <t>ミヤギケン</t>
    </rPh>
    <rPh sb="3" eb="6">
      <t>シチョウソン</t>
    </rPh>
    <rPh sb="6" eb="9">
      <t>ヒジョウキン</t>
    </rPh>
    <rPh sb="9" eb="11">
      <t>ショウボウ</t>
    </rPh>
    <rPh sb="11" eb="13">
      <t>ダンイン</t>
    </rPh>
    <rPh sb="13" eb="15">
      <t>ホショウ</t>
    </rPh>
    <rPh sb="15" eb="17">
      <t>ホウショウ</t>
    </rPh>
    <rPh sb="17" eb="19">
      <t>クミアイ</t>
    </rPh>
    <phoneticPr fontId="2"/>
  </si>
  <si>
    <t>大崎地域広域行政事務組合</t>
    <rPh sb="0" eb="2">
      <t>オオサキ</t>
    </rPh>
    <rPh sb="2" eb="4">
      <t>チイキ</t>
    </rPh>
    <rPh sb="4" eb="6">
      <t>コウイキ</t>
    </rPh>
    <rPh sb="6" eb="8">
      <t>ギョウセイ</t>
    </rPh>
    <rPh sb="8" eb="10">
      <t>ジム</t>
    </rPh>
    <rPh sb="10" eb="12">
      <t>クミアイ</t>
    </rPh>
    <phoneticPr fontId="2"/>
  </si>
  <si>
    <t>宮城県市町村自治振興センター</t>
    <rPh sb="0" eb="3">
      <t>ミヤギケン</t>
    </rPh>
    <rPh sb="3" eb="6">
      <t>シチョウソン</t>
    </rPh>
    <rPh sb="6" eb="8">
      <t>ジチ</t>
    </rPh>
    <rPh sb="8" eb="10">
      <t>シンコウ</t>
    </rPh>
    <phoneticPr fontId="2"/>
  </si>
  <si>
    <t>加美郡保健医療福祉行政事務組合</t>
    <rPh sb="0" eb="3">
      <t>カミグン</t>
    </rPh>
    <rPh sb="3" eb="5">
      <t>ホケン</t>
    </rPh>
    <rPh sb="5" eb="7">
      <t>イリョウ</t>
    </rPh>
    <rPh sb="7" eb="9">
      <t>フクシ</t>
    </rPh>
    <rPh sb="9" eb="11">
      <t>ギョウセイ</t>
    </rPh>
    <rPh sb="11" eb="13">
      <t>ジム</t>
    </rPh>
    <rPh sb="13" eb="15">
      <t>クミアイ</t>
    </rPh>
    <phoneticPr fontId="2"/>
  </si>
  <si>
    <t>加美郡保健医療福祉行政事務組合：病院会計</t>
    <rPh sb="0" eb="3">
      <t>カミグン</t>
    </rPh>
    <rPh sb="3" eb="5">
      <t>ホケン</t>
    </rPh>
    <rPh sb="5" eb="7">
      <t>イリョウ</t>
    </rPh>
    <rPh sb="7" eb="9">
      <t>フクシ</t>
    </rPh>
    <rPh sb="9" eb="11">
      <t>ギョウセイ</t>
    </rPh>
    <rPh sb="11" eb="13">
      <t>ジム</t>
    </rPh>
    <rPh sb="13" eb="15">
      <t>クミアイ</t>
    </rPh>
    <rPh sb="16" eb="18">
      <t>ビョウイン</t>
    </rPh>
    <rPh sb="18" eb="20">
      <t>カイケイ</t>
    </rPh>
    <phoneticPr fontId="2"/>
  </si>
  <si>
    <t>加美郡保健医療福祉行政事務組合：介護事業会計</t>
    <rPh sb="0" eb="3">
      <t>カミグン</t>
    </rPh>
    <rPh sb="3" eb="5">
      <t>ホケン</t>
    </rPh>
    <rPh sb="5" eb="7">
      <t>イリョウ</t>
    </rPh>
    <rPh sb="7" eb="9">
      <t>フクシ</t>
    </rPh>
    <rPh sb="9" eb="11">
      <t>ギョウセイ</t>
    </rPh>
    <rPh sb="11" eb="13">
      <t>ジム</t>
    </rPh>
    <rPh sb="13" eb="15">
      <t>クミアイ</t>
    </rPh>
    <rPh sb="16" eb="18">
      <t>カイゴ</t>
    </rPh>
    <rPh sb="18" eb="20">
      <t>ジギョウ</t>
    </rPh>
    <rPh sb="20" eb="22">
      <t>カイケイ</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</si>
  <si>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</si>
  <si>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</si>
  <si>
    <t>加美町畜産公社</t>
    <rPh sb="0" eb="3">
      <t>カミマチ</t>
    </rPh>
    <rPh sb="3" eb="5">
      <t>チクサン</t>
    </rPh>
    <rPh sb="5" eb="7">
      <t>コウシャ</t>
    </rPh>
    <phoneticPr fontId="2"/>
  </si>
  <si>
    <t>加美町振興公社</t>
    <rPh sb="0" eb="3">
      <t>カミマチ</t>
    </rPh>
    <rPh sb="3" eb="5">
      <t>シンコウ</t>
    </rPh>
    <rPh sb="5" eb="7">
      <t>コウシャ</t>
    </rPh>
    <phoneticPr fontId="2"/>
  </si>
  <si>
    <t>かみでん里山公社</t>
    <rPh sb="4" eb="6">
      <t>サトヤマ</t>
    </rPh>
    <rPh sb="6" eb="8">
      <t>コウシャ</t>
    </rPh>
    <phoneticPr fontId="2"/>
  </si>
  <si>
    <t>合併振興基金</t>
    <rPh sb="0" eb="2">
      <t>ガッペイ</t>
    </rPh>
    <rPh sb="2" eb="4">
      <t>シンコウ</t>
    </rPh>
    <rPh sb="4" eb="6">
      <t>キキン</t>
    </rPh>
    <phoneticPr fontId="5"/>
  </si>
  <si>
    <t>庁舎整備基金</t>
    <rPh sb="0" eb="2">
      <t>チョウシャ</t>
    </rPh>
    <rPh sb="2" eb="4">
      <t>セイビ</t>
    </rPh>
    <rPh sb="4" eb="6">
      <t>キキン</t>
    </rPh>
    <phoneticPr fontId="5"/>
  </si>
  <si>
    <t>鳴瀬川総合開発事業基金</t>
    <rPh sb="0" eb="3">
      <t>ナルセガワ</t>
    </rPh>
    <rPh sb="3" eb="11">
      <t>ソウゴウカイハツジギョウキキン</t>
    </rPh>
    <phoneticPr fontId="2"/>
  </si>
  <si>
    <t>ふるさと応援基金</t>
    <rPh sb="4" eb="6">
      <t>オウエン</t>
    </rPh>
    <rPh sb="6" eb="8">
      <t>キキン</t>
    </rPh>
    <phoneticPr fontId="5"/>
  </si>
  <si>
    <t>社会福祉基金</t>
    <rPh sb="0" eb="2">
      <t>シャカイ</t>
    </rPh>
    <rPh sb="2" eb="4">
      <t>フクシ</t>
    </rPh>
    <rPh sb="4" eb="6">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</si>
</sst>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51"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30" xfId="8" applyFont="1" applyBorder="1">
      <alignment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4" fillId="0" borderId="31" xfId="8" applyFont="1" applyBorder="1">
      <alignment vertical="center"/>
    </xf>
    <xf numFmtId="0" fontId="24" fillId="0" borderId="42" xfId="8" applyFont="1" applyBorder="1">
      <alignmen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12" xfId="16" applyNumberFormat="1" applyFont="1" applyFill="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53869</c:v>
                </c:pt>
                <c:pt idx="1">
                  <c:v>59119</c:v>
                </c:pt>
                <c:pt idx="2">
                  <c:v>53895</c:v>
                </c:pt>
                <c:pt idx="3">
                  <c:v>56181</c:v>
                </c:pt>
                <c:pt idx="4">
                  <c:v>47730</c:v>
                </c:pt>
              </c:numCache>
            </c:numRef>
          </c:val>
          <c:smooth val="0"/>
          <c:extLst>
            <c:ext xmlns:c16="http://schemas.microsoft.com/office/drawing/2014/chart" uri="{C3380CC4-5D6E-409C-BE32-E72D297353CC}">
              <c16:uniqueId val="{00000000-B0B4-4440-8D6D-B63FC3FD92F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51423</c:v>
                </c:pt>
                <c:pt idx="1">
                  <c:v>76085</c:v>
                </c:pt>
                <c:pt idx="2">
                  <c:v>62573</c:v>
                </c:pt>
                <c:pt idx="3">
                  <c:v>67123</c:v>
                </c:pt>
                <c:pt idx="4">
                  <c:v>65537</c:v>
                </c:pt>
              </c:numCache>
            </c:numRef>
          </c:val>
          <c:smooth val="0"/>
          <c:extLst>
            <c:ext xmlns:c16="http://schemas.microsoft.com/office/drawing/2014/chart" uri="{C3380CC4-5D6E-409C-BE32-E72D297353CC}">
              <c16:uniqueId val="{00000001-B0B4-4440-8D6D-B63FC3FD92F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6.09</c:v>
                </c:pt>
                <c:pt idx="1">
                  <c:v>3.3</c:v>
                </c:pt>
                <c:pt idx="2">
                  <c:v>6.7</c:v>
                </c:pt>
                <c:pt idx="3">
                  <c:v>9.93</c:v>
                </c:pt>
                <c:pt idx="4">
                  <c:v>8.85</c:v>
                </c:pt>
              </c:numCache>
            </c:numRef>
          </c:val>
          <c:extLst>
            <c:ext xmlns:c16="http://schemas.microsoft.com/office/drawing/2014/chart" uri="{C3380CC4-5D6E-409C-BE32-E72D297353CC}">
              <c16:uniqueId val="{00000000-4A51-44AE-ACC4-9D436385226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29.77</c:v>
                </c:pt>
                <c:pt idx="1">
                  <c:v>25.37</c:v>
                </c:pt>
                <c:pt idx="2">
                  <c:v>19.670000000000002</c:v>
                </c:pt>
                <c:pt idx="3">
                  <c:v>20.21</c:v>
                </c:pt>
                <c:pt idx="4">
                  <c:v>22.17</c:v>
                </c:pt>
              </c:numCache>
            </c:numRef>
          </c:val>
          <c:extLst>
            <c:ext xmlns:c16="http://schemas.microsoft.com/office/drawing/2014/chart" uri="{C3380CC4-5D6E-409C-BE32-E72D297353CC}">
              <c16:uniqueId val="{00000001-4A51-44AE-ACC4-9D436385226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-9.2899999999999991</c:v>
                </c:pt>
                <c:pt idx="1">
                  <c:v>-10.8</c:v>
                </c:pt>
                <c:pt idx="2">
                  <c:v>-3.06</c:v>
                </c:pt>
                <c:pt idx="3">
                  <c:v>1.45</c:v>
                </c:pt>
                <c:pt idx="4">
                  <c:v>-6</c:v>
                </c:pt>
              </c:numCache>
            </c:numRef>
          </c:val>
          <c:smooth val="0"/>
          <c:extLst>
            <c:ext xmlns:c16="http://schemas.microsoft.com/office/drawing/2014/chart" uri="{C3380CC4-5D6E-409C-BE32-E72D297353CC}">
              <c16:uniqueId val="{00000002-4A51-44AE-ACC4-9D436385226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0.06</c:v>
                </c:pt>
                <c:pt idx="2">
                  <c:v>#N/A</c:v>
                </c:pt>
                <c:pt idx="3">
                  <c:v>0.06</c:v>
                </c:pt>
                <c:pt idx="4">
                  <c:v>#N/A</c:v>
                </c:pt>
                <c:pt idx="5">
                  <c:v>7.0000000000000007E-2</c:v>
                </c:pt>
                <c:pt idx="6">
                  <c:v>#N/A</c:v>
                </c:pt>
                <c:pt idx="7">
                  <c:v>7.0000000000000007E-2</c:v>
                </c:pt>
                <c:pt idx="8">
                  <c:v>#N/A</c:v>
                </c:pt>
                <c:pt idx="9">
                  <c:v>0.04</c:v>
                </c:pt>
              </c:numCache>
            </c:numRef>
          </c:val>
          <c:extLst>
            <c:ext xmlns:c16="http://schemas.microsoft.com/office/drawing/2014/chart" uri="{C3380CC4-5D6E-409C-BE32-E72D297353CC}">
              <c16:uniqueId val="{00000000-FF21-42E1-A019-2FD299CFA31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F21-42E1-A019-2FD299CFA314}"/>
            </c:ext>
          </c:extLst>
        </c:ser>
        <c:ser>
          <c:idx val="2"/>
          <c:order val="2"/>
          <c:tx>
            <c:strRef>
              <c:f>データシート!$A$29</c:f>
              <c:strCache>
                <c:ptCount val="1"/>
                <c:pt idx="0">
                  <c:v>加美郡介護認定審査会特別会計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0.01</c:v>
                </c:pt>
                <c:pt idx="2">
                  <c:v>#N/A</c:v>
                </c:pt>
                <c:pt idx="3">
                  <c:v>0.02</c:v>
                </c:pt>
                <c:pt idx="4">
                  <c:v>#N/A</c:v>
                </c:pt>
                <c:pt idx="5">
                  <c:v>0.02</c:v>
                </c:pt>
                <c:pt idx="6">
                  <c:v>#N/A</c:v>
                </c:pt>
                <c:pt idx="7">
                  <c:v>0.03</c:v>
                </c:pt>
                <c:pt idx="8">
                  <c:v>#N/A</c:v>
                </c:pt>
                <c:pt idx="9">
                  <c:v>0.03</c:v>
                </c:pt>
              </c:numCache>
            </c:numRef>
          </c:val>
          <c:extLst>
            <c:ext xmlns:c16="http://schemas.microsoft.com/office/drawing/2014/chart" uri="{C3380CC4-5D6E-409C-BE32-E72D297353CC}">
              <c16:uniqueId val="{00000002-FF21-42E1-A019-2FD299CFA314}"/>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0.11</c:v>
                </c:pt>
                <c:pt idx="2">
                  <c:v>#N/A</c:v>
                </c:pt>
                <c:pt idx="3">
                  <c:v>0.04</c:v>
                </c:pt>
                <c:pt idx="4">
                  <c:v>#N/A</c:v>
                </c:pt>
                <c:pt idx="5">
                  <c:v>0.04</c:v>
                </c:pt>
                <c:pt idx="6">
                  <c:v>#N/A</c:v>
                </c:pt>
                <c:pt idx="7">
                  <c:v>0.04</c:v>
                </c:pt>
                <c:pt idx="8">
                  <c:v>#N/A</c:v>
                </c:pt>
                <c:pt idx="9">
                  <c:v>0.06</c:v>
                </c:pt>
              </c:numCache>
            </c:numRef>
          </c:val>
          <c:extLst>
            <c:ext xmlns:c16="http://schemas.microsoft.com/office/drawing/2014/chart" uri="{C3380CC4-5D6E-409C-BE32-E72D297353CC}">
              <c16:uniqueId val="{00000003-FF21-42E1-A019-2FD299CFA314}"/>
            </c:ext>
          </c:extLst>
        </c:ser>
        <c:ser>
          <c:idx val="4"/>
          <c:order val="4"/>
          <c:tx>
            <c:strRef>
              <c:f>データシート!$A$31</c:f>
              <c:strCache>
                <c:ptCount val="1"/>
                <c:pt idx="0">
                  <c:v>浄化槽事業特別会計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0.05</c:v>
                </c:pt>
                <c:pt idx="2">
                  <c:v>#N/A</c:v>
                </c:pt>
                <c:pt idx="3">
                  <c:v>7.0000000000000007E-2</c:v>
                </c:pt>
                <c:pt idx="4">
                  <c:v>#N/A</c:v>
                </c:pt>
                <c:pt idx="5">
                  <c:v>0.08</c:v>
                </c:pt>
                <c:pt idx="6">
                  <c:v>#N/A</c:v>
                </c:pt>
                <c:pt idx="7">
                  <c:v>0.06</c:v>
                </c:pt>
                <c:pt idx="8">
                  <c:v>#N/A</c:v>
                </c:pt>
                <c:pt idx="9">
                  <c:v>7.0000000000000007E-2</c:v>
                </c:pt>
              </c:numCache>
            </c:numRef>
          </c:val>
          <c:extLst>
            <c:ext xmlns:c16="http://schemas.microsoft.com/office/drawing/2014/chart" uri="{C3380CC4-5D6E-409C-BE32-E72D297353CC}">
              <c16:uniqueId val="{00000004-FF21-42E1-A019-2FD299CFA314}"/>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0.38</c:v>
                </c:pt>
                <c:pt idx="2">
                  <c:v>#N/A</c:v>
                </c:pt>
                <c:pt idx="3">
                  <c:v>0.23</c:v>
                </c:pt>
                <c:pt idx="4">
                  <c:v>#N/A</c:v>
                </c:pt>
                <c:pt idx="5">
                  <c:v>0.25</c:v>
                </c:pt>
                <c:pt idx="6">
                  <c:v>#N/A</c:v>
                </c:pt>
                <c:pt idx="7">
                  <c:v>0.18</c:v>
                </c:pt>
                <c:pt idx="8">
                  <c:v>#N/A</c:v>
                </c:pt>
                <c:pt idx="9">
                  <c:v>0.08</c:v>
                </c:pt>
              </c:numCache>
            </c:numRef>
          </c:val>
          <c:extLst>
            <c:ext xmlns:c16="http://schemas.microsoft.com/office/drawing/2014/chart" uri="{C3380CC4-5D6E-409C-BE32-E72D297353CC}">
              <c16:uniqueId val="{00000005-FF21-42E1-A019-2FD299CFA314}"/>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1.45</c:v>
                </c:pt>
                <c:pt idx="2">
                  <c:v>#N/A</c:v>
                </c:pt>
                <c:pt idx="3">
                  <c:v>1.55</c:v>
                </c:pt>
                <c:pt idx="4">
                  <c:v>#N/A</c:v>
                </c:pt>
                <c:pt idx="5">
                  <c:v>0.98</c:v>
                </c:pt>
                <c:pt idx="6">
                  <c:v>#N/A</c:v>
                </c:pt>
                <c:pt idx="7">
                  <c:v>1.75</c:v>
                </c:pt>
                <c:pt idx="8">
                  <c:v>#N/A</c:v>
                </c:pt>
                <c:pt idx="9">
                  <c:v>1.7</c:v>
                </c:pt>
              </c:numCache>
            </c:numRef>
          </c:val>
          <c:extLst>
            <c:ext xmlns:c16="http://schemas.microsoft.com/office/drawing/2014/chart" uri="{C3380CC4-5D6E-409C-BE32-E72D297353CC}">
              <c16:uniqueId val="{00000006-FF21-42E1-A019-2FD299CFA314}"/>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1.18</c:v>
                </c:pt>
                <c:pt idx="2">
                  <c:v>#N/A</c:v>
                </c:pt>
                <c:pt idx="3">
                  <c:v>1.23</c:v>
                </c:pt>
                <c:pt idx="4">
                  <c:v>#N/A</c:v>
                </c:pt>
                <c:pt idx="5">
                  <c:v>1.62</c:v>
                </c:pt>
                <c:pt idx="6">
                  <c:v>#N/A</c:v>
                </c:pt>
                <c:pt idx="7">
                  <c:v>2.21</c:v>
                </c:pt>
                <c:pt idx="8">
                  <c:v>#N/A</c:v>
                </c:pt>
                <c:pt idx="9">
                  <c:v>1.92</c:v>
                </c:pt>
              </c:numCache>
            </c:numRef>
          </c:val>
          <c:extLst>
            <c:ext xmlns:c16="http://schemas.microsoft.com/office/drawing/2014/chart" uri="{C3380CC4-5D6E-409C-BE32-E72D297353CC}">
              <c16:uniqueId val="{00000007-FF21-42E1-A019-2FD299CFA31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7.49</c:v>
                </c:pt>
                <c:pt idx="2">
                  <c:v>#N/A</c:v>
                </c:pt>
                <c:pt idx="3">
                  <c:v>7.63</c:v>
                </c:pt>
                <c:pt idx="4">
                  <c:v>#N/A</c:v>
                </c:pt>
                <c:pt idx="5">
                  <c:v>7.64</c:v>
                </c:pt>
                <c:pt idx="6">
                  <c:v>#N/A</c:v>
                </c:pt>
                <c:pt idx="7">
                  <c:v>7.81</c:v>
                </c:pt>
                <c:pt idx="8">
                  <c:v>#N/A</c:v>
                </c:pt>
                <c:pt idx="9">
                  <c:v>8.42</c:v>
                </c:pt>
              </c:numCache>
            </c:numRef>
          </c:val>
          <c:extLst>
            <c:ext xmlns:c16="http://schemas.microsoft.com/office/drawing/2014/chart" uri="{C3380CC4-5D6E-409C-BE32-E72D297353CC}">
              <c16:uniqueId val="{00000008-FF21-42E1-A019-2FD299CFA31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6.05</c:v>
                </c:pt>
                <c:pt idx="2">
                  <c:v>#N/A</c:v>
                </c:pt>
                <c:pt idx="3">
                  <c:v>3.24</c:v>
                </c:pt>
                <c:pt idx="4">
                  <c:v>#N/A</c:v>
                </c:pt>
                <c:pt idx="5">
                  <c:v>6.64</c:v>
                </c:pt>
                <c:pt idx="6">
                  <c:v>#N/A</c:v>
                </c:pt>
                <c:pt idx="7">
                  <c:v>9.85</c:v>
                </c:pt>
                <c:pt idx="8">
                  <c:v>#N/A</c:v>
                </c:pt>
                <c:pt idx="9">
                  <c:v>8.8000000000000007</c:v>
                </c:pt>
              </c:numCache>
            </c:numRef>
          </c:val>
          <c:extLst>
            <c:ext xmlns:c16="http://schemas.microsoft.com/office/drawing/2014/chart" uri="{C3380CC4-5D6E-409C-BE32-E72D297353CC}">
              <c16:uniqueId val="{00000009-FF21-42E1-A019-2FD299CFA31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1717</c:v>
                </c:pt>
                <c:pt idx="5">
                  <c:v>1663</c:v>
                </c:pt>
                <c:pt idx="8">
                  <c:v>1612</c:v>
                </c:pt>
                <c:pt idx="11">
                  <c:v>1576</c:v>
                </c:pt>
                <c:pt idx="14">
                  <c:v>1475</c:v>
                </c:pt>
              </c:numCache>
            </c:numRef>
          </c:val>
          <c:extLst>
            <c:ext xmlns:c16="http://schemas.microsoft.com/office/drawing/2014/chart" uri="{C3380CC4-5D6E-409C-BE32-E72D297353CC}">
              <c16:uniqueId val="{00000000-1B91-44B4-BF66-55D3139265F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B91-44B4-BF66-55D3139265F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11</c:v>
                </c:pt>
                <c:pt idx="3">
                  <c:v>11</c:v>
                </c:pt>
                <c:pt idx="6">
                  <c:v>7</c:v>
                </c:pt>
                <c:pt idx="9">
                  <c:v>7</c:v>
                </c:pt>
                <c:pt idx="12">
                  <c:v>7</c:v>
                </c:pt>
              </c:numCache>
            </c:numRef>
          </c:val>
          <c:extLst>
            <c:ext xmlns:c16="http://schemas.microsoft.com/office/drawing/2014/chart" uri="{C3380CC4-5D6E-409C-BE32-E72D297353CC}">
              <c16:uniqueId val="{00000002-1B91-44B4-BF66-55D3139265F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165</c:v>
                </c:pt>
                <c:pt idx="3">
                  <c:v>178</c:v>
                </c:pt>
                <c:pt idx="6">
                  <c:v>170</c:v>
                </c:pt>
                <c:pt idx="9">
                  <c:v>163</c:v>
                </c:pt>
                <c:pt idx="12">
                  <c:v>173</c:v>
                </c:pt>
              </c:numCache>
            </c:numRef>
          </c:val>
          <c:extLst>
            <c:ext xmlns:c16="http://schemas.microsoft.com/office/drawing/2014/chart" uri="{C3380CC4-5D6E-409C-BE32-E72D297353CC}">
              <c16:uniqueId val="{00000003-1B91-44B4-BF66-55D3139265F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457</c:v>
                </c:pt>
                <c:pt idx="3">
                  <c:v>435</c:v>
                </c:pt>
                <c:pt idx="6">
                  <c:v>424</c:v>
                </c:pt>
                <c:pt idx="9">
                  <c:v>437</c:v>
                </c:pt>
                <c:pt idx="12">
                  <c:v>452</c:v>
                </c:pt>
              </c:numCache>
            </c:numRef>
          </c:val>
          <c:extLst>
            <c:ext xmlns:c16="http://schemas.microsoft.com/office/drawing/2014/chart" uri="{C3380CC4-5D6E-409C-BE32-E72D297353CC}">
              <c16:uniqueId val="{00000004-1B91-44B4-BF66-55D3139265F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B91-44B4-BF66-55D3139265F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B91-44B4-BF66-55D3139265F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1689</c:v>
                </c:pt>
                <c:pt idx="3">
                  <c:v>1633</c:v>
                </c:pt>
                <c:pt idx="6">
                  <c:v>1573</c:v>
                </c:pt>
                <c:pt idx="9">
                  <c:v>1488</c:v>
                </c:pt>
                <c:pt idx="12">
                  <c:v>1434</c:v>
                </c:pt>
              </c:numCache>
            </c:numRef>
          </c:val>
          <c:extLst>
            <c:ext xmlns:c16="http://schemas.microsoft.com/office/drawing/2014/chart" uri="{C3380CC4-5D6E-409C-BE32-E72D297353CC}">
              <c16:uniqueId val="{00000007-1B91-44B4-BF66-55D3139265F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605</c:v>
                </c:pt>
                <c:pt idx="2">
                  <c:v>#N/A</c:v>
                </c:pt>
                <c:pt idx="3">
                  <c:v>#N/A</c:v>
                </c:pt>
                <c:pt idx="4">
                  <c:v>594</c:v>
                </c:pt>
                <c:pt idx="5">
                  <c:v>#N/A</c:v>
                </c:pt>
                <c:pt idx="6">
                  <c:v>#N/A</c:v>
                </c:pt>
                <c:pt idx="7">
                  <c:v>562</c:v>
                </c:pt>
                <c:pt idx="8">
                  <c:v>#N/A</c:v>
                </c:pt>
                <c:pt idx="9">
                  <c:v>#N/A</c:v>
                </c:pt>
                <c:pt idx="10">
                  <c:v>519</c:v>
                </c:pt>
                <c:pt idx="11">
                  <c:v>#N/A</c:v>
                </c:pt>
                <c:pt idx="12">
                  <c:v>#N/A</c:v>
                </c:pt>
                <c:pt idx="13">
                  <c:v>591</c:v>
                </c:pt>
                <c:pt idx="14">
                  <c:v>#N/A</c:v>
                </c:pt>
              </c:numCache>
            </c:numRef>
          </c:val>
          <c:smooth val="0"/>
          <c:extLst>
            <c:ext xmlns:c16="http://schemas.microsoft.com/office/drawing/2014/chart" uri="{C3380CC4-5D6E-409C-BE32-E72D297353CC}">
              <c16:uniqueId val="{00000008-1B91-44B4-BF66-55D3139265F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14562</c:v>
                </c:pt>
                <c:pt idx="5">
                  <c:v>14125</c:v>
                </c:pt>
                <c:pt idx="8">
                  <c:v>13584</c:v>
                </c:pt>
                <c:pt idx="11">
                  <c:v>13148</c:v>
                </c:pt>
                <c:pt idx="14">
                  <c:v>12318</c:v>
                </c:pt>
              </c:numCache>
            </c:numRef>
          </c:val>
          <c:extLst>
            <c:ext xmlns:c16="http://schemas.microsoft.com/office/drawing/2014/chart" uri="{C3380CC4-5D6E-409C-BE32-E72D297353CC}">
              <c16:uniqueId val="{00000000-2AC2-4211-8425-447474B4568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469</c:v>
                </c:pt>
                <c:pt idx="5">
                  <c:v>449</c:v>
                </c:pt>
                <c:pt idx="8">
                  <c:v>403</c:v>
                </c:pt>
                <c:pt idx="11">
                  <c:v>354</c:v>
                </c:pt>
                <c:pt idx="14">
                  <c:v>303</c:v>
                </c:pt>
              </c:numCache>
            </c:numRef>
          </c:val>
          <c:extLst>
            <c:ext xmlns:c16="http://schemas.microsoft.com/office/drawing/2014/chart" uri="{C3380CC4-5D6E-409C-BE32-E72D297353CC}">
              <c16:uniqueId val="{00000001-2AC2-4211-8425-447474B4568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5184</c:v>
                </c:pt>
                <c:pt idx="5">
                  <c:v>4834</c:v>
                </c:pt>
                <c:pt idx="8">
                  <c:v>4547</c:v>
                </c:pt>
                <c:pt idx="11">
                  <c:v>4883</c:v>
                </c:pt>
                <c:pt idx="14">
                  <c:v>5352</c:v>
                </c:pt>
              </c:numCache>
            </c:numRef>
          </c:val>
          <c:extLst>
            <c:ext xmlns:c16="http://schemas.microsoft.com/office/drawing/2014/chart" uri="{C3380CC4-5D6E-409C-BE32-E72D297353CC}">
              <c16:uniqueId val="{00000002-2AC2-4211-8425-447474B4568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3</c:v>
                </c:pt>
                <c:pt idx="6">
                  <c:v>0</c:v>
                </c:pt>
                <c:pt idx="9">
                  <c:v>0</c:v>
                </c:pt>
                <c:pt idx="12">
                  <c:v>0</c:v>
                </c:pt>
              </c:numCache>
            </c:numRef>
          </c:val>
          <c:extLst>
            <c:ext xmlns:c16="http://schemas.microsoft.com/office/drawing/2014/chart" uri="{C3380CC4-5D6E-409C-BE32-E72D297353CC}">
              <c16:uniqueId val="{00000003-2AC2-4211-8425-447474B4568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AC2-4211-8425-447474B4568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2</c:v>
                </c:pt>
                <c:pt idx="12">
                  <c:v>0</c:v>
                </c:pt>
              </c:numCache>
            </c:numRef>
          </c:val>
          <c:extLst>
            <c:ext xmlns:c16="http://schemas.microsoft.com/office/drawing/2014/chart" uri="{C3380CC4-5D6E-409C-BE32-E72D297353CC}">
              <c16:uniqueId val="{00000005-2AC2-4211-8425-447474B4568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2604</c:v>
                </c:pt>
                <c:pt idx="3">
                  <c:v>2517</c:v>
                </c:pt>
                <c:pt idx="6">
                  <c:v>2380</c:v>
                </c:pt>
                <c:pt idx="9">
                  <c:v>2360</c:v>
                </c:pt>
                <c:pt idx="12">
                  <c:v>2263</c:v>
                </c:pt>
              </c:numCache>
            </c:numRef>
          </c:val>
          <c:extLst>
            <c:ext xmlns:c16="http://schemas.microsoft.com/office/drawing/2014/chart" uri="{C3380CC4-5D6E-409C-BE32-E72D297353CC}">
              <c16:uniqueId val="{00000006-2AC2-4211-8425-447474B4568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1521</c:v>
                </c:pt>
                <c:pt idx="3">
                  <c:v>1362</c:v>
                </c:pt>
                <c:pt idx="6">
                  <c:v>1279</c:v>
                </c:pt>
                <c:pt idx="9">
                  <c:v>1183</c:v>
                </c:pt>
                <c:pt idx="12">
                  <c:v>1056</c:v>
                </c:pt>
              </c:numCache>
            </c:numRef>
          </c:val>
          <c:extLst>
            <c:ext xmlns:c16="http://schemas.microsoft.com/office/drawing/2014/chart" uri="{C3380CC4-5D6E-409C-BE32-E72D297353CC}">
              <c16:uniqueId val="{00000007-2AC2-4211-8425-447474B4568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5689</c:v>
                </c:pt>
                <c:pt idx="3">
                  <c:v>5423</c:v>
                </c:pt>
                <c:pt idx="6">
                  <c:v>5059</c:v>
                </c:pt>
                <c:pt idx="9">
                  <c:v>4685</c:v>
                </c:pt>
                <c:pt idx="12">
                  <c:v>4464</c:v>
                </c:pt>
              </c:numCache>
            </c:numRef>
          </c:val>
          <c:extLst>
            <c:ext xmlns:c16="http://schemas.microsoft.com/office/drawing/2014/chart" uri="{C3380CC4-5D6E-409C-BE32-E72D297353CC}">
              <c16:uniqueId val="{00000008-2AC2-4211-8425-447474B4568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60</c:v>
                </c:pt>
                <c:pt idx="3">
                  <c:v>50</c:v>
                </c:pt>
                <c:pt idx="6">
                  <c:v>39</c:v>
                </c:pt>
                <c:pt idx="9">
                  <c:v>32</c:v>
                </c:pt>
                <c:pt idx="12">
                  <c:v>25</c:v>
                </c:pt>
              </c:numCache>
            </c:numRef>
          </c:val>
          <c:extLst>
            <c:ext xmlns:c16="http://schemas.microsoft.com/office/drawing/2014/chart" uri="{C3380CC4-5D6E-409C-BE32-E72D297353CC}">
              <c16:uniqueId val="{00000009-2AC2-4211-8425-447474B4568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13754</c:v>
                </c:pt>
                <c:pt idx="3">
                  <c:v>13460</c:v>
                </c:pt>
                <c:pt idx="6">
                  <c:v>12821</c:v>
                </c:pt>
                <c:pt idx="9">
                  <c:v>12556</c:v>
                </c:pt>
                <c:pt idx="12">
                  <c:v>11806</c:v>
                </c:pt>
              </c:numCache>
            </c:numRef>
          </c:val>
          <c:extLst>
            <c:ext xmlns:c16="http://schemas.microsoft.com/office/drawing/2014/chart" uri="{C3380CC4-5D6E-409C-BE32-E72D297353CC}">
              <c16:uniqueId val="{0000000A-2AC2-4211-8425-447474B4568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3412</c:v>
                </c:pt>
                <c:pt idx="2">
                  <c:v>#N/A</c:v>
                </c:pt>
                <c:pt idx="3">
                  <c:v>#N/A</c:v>
                </c:pt>
                <c:pt idx="4">
                  <c:v>3406</c:v>
                </c:pt>
                <c:pt idx="5">
                  <c:v>#N/A</c:v>
                </c:pt>
                <c:pt idx="6">
                  <c:v>#N/A</c:v>
                </c:pt>
                <c:pt idx="7">
                  <c:v>3044</c:v>
                </c:pt>
                <c:pt idx="8">
                  <c:v>#N/A</c:v>
                </c:pt>
                <c:pt idx="9">
                  <c:v>#N/A</c:v>
                </c:pt>
                <c:pt idx="10">
                  <c:v>2434</c:v>
                </c:pt>
                <c:pt idx="11">
                  <c:v>#N/A</c:v>
                </c:pt>
                <c:pt idx="12">
                  <c:v>#N/A</c:v>
                </c:pt>
                <c:pt idx="13">
                  <c:v>1640</c:v>
                </c:pt>
                <c:pt idx="14">
                  <c:v>#N/A</c:v>
                </c:pt>
              </c:numCache>
            </c:numRef>
          </c:val>
          <c:smooth val="0"/>
          <c:extLst>
            <c:ext xmlns:c16="http://schemas.microsoft.com/office/drawing/2014/chart" uri="{C3380CC4-5D6E-409C-BE32-E72D297353CC}">
              <c16:uniqueId val="{0000000B-2AC2-4211-8425-447474B4568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1765</c:v>
                </c:pt>
                <c:pt idx="1">
                  <c:v>1885</c:v>
                </c:pt>
                <c:pt idx="2">
                  <c:v>1965</c:v>
                </c:pt>
              </c:numCache>
            </c:numRef>
          </c:val>
          <c:extLst>
            <c:ext xmlns:c16="http://schemas.microsoft.com/office/drawing/2014/chart" uri="{C3380CC4-5D6E-409C-BE32-E72D297353CC}">
              <c16:uniqueId val="{00000000-6C64-4BD2-9F7E-742ACAA3A9D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311</c:v>
                </c:pt>
                <c:pt idx="1">
                  <c:v>411</c:v>
                </c:pt>
                <c:pt idx="2">
                  <c:v>412</c:v>
                </c:pt>
              </c:numCache>
            </c:numRef>
          </c:val>
          <c:extLst>
            <c:ext xmlns:c16="http://schemas.microsoft.com/office/drawing/2014/chart" uri="{C3380CC4-5D6E-409C-BE32-E72D297353CC}">
              <c16:uniqueId val="{00000001-6C64-4BD2-9F7E-742ACAA3A9D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3029</c:v>
                </c:pt>
                <c:pt idx="1">
                  <c:v>3013</c:v>
                </c:pt>
                <c:pt idx="2">
                  <c:v>3228</c:v>
                </c:pt>
              </c:numCache>
            </c:numRef>
          </c:val>
          <c:extLst>
            <c:ext xmlns:c16="http://schemas.microsoft.com/office/drawing/2014/chart" uri="{C3380CC4-5D6E-409C-BE32-E72D297353CC}">
              <c16:uniqueId val="{00000002-6C64-4BD2-9F7E-742ACAA3A9D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宮城県加美町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実質公債費比率の分子は、地方債の発行額抑制を実施してきたことから減少傾向にある。元利償還金等（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69.4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％を一般会計の地方債元利償還金が占め、次いで、下水道事業などの公営企業債の元利償還金に対する繰入金が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21.9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％、一部事務組合の地方債の元利償還金に対する負担金が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％となっている。また、元利償還金等（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）から控除される算入公債費等（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B</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）は、元利償還金等の</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71.4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％にあたる。これは財政的に有利な交付税措置率が高い地方債（過疎債</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％・辺地債</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％・合併特例債</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％）を利用してきたことや臨時財政対策債（</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％）の割合が増えているためである。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期間中の満期一括償還地方債の利用なし。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宮城県加美町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将来負担額（</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60.2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％を一般会計の地方債現在高が占め、次いで下水道事業などの公営企業債等繰入見込額が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％を占める。将来負担額（</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）から控除される充当可能財源等（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B</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）のうち充当可能基金については、財政調整基金、ふるさと応援基金、文化振興基金への積み増しや鳴瀬川総合開発事業基金を新たに設置したことから、前年度より約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6,900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万円増加している。将来負担比率の分子については、交付税措置率が高い地方債（過疎債</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％・辺地債</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％・合併特例債</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％）を利用してきたので、一般会計の地方債発行額抑制により残高が減少するのに合わせ、減少傾向で推移する見込みである。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宮城県加美町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・普通会計が所管する基金の令和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年度末残高は、約</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56</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525</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万円となっており、前年度から約</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9,617</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・主な要因は、新たに鳴瀬川総合開発事業基金</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5,362</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万円の基金を造成したほか、財政調整基金で</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7,955</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万円、ふるさと応援基金で</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3,342</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万円、交流資源利活用推進基金で</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1,794</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万円積立てが増加した。一方、各種事業へ活用するため基金を取り崩したことなどで合併振興基金で</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1,413</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万円、地方創生推進基金で</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545</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年度末時点で基金全体の</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35.1</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％にあたる財政調整基金については、令和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年度から令和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間を行財政改革集中期間と位置づけ、歳入の確保、歳出の削減を図り、財源不足額を縮減する計画であるが、歳出改革の柱である公共施設等の管理経費の最適化については、利用者や住民への周知、合意形成に一定期間が必要となるため、当面は財政調整基金で財源不足を調整する財政運営が続くことが見込ま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・財政調整基金に次ぐ残高の合併振興基金は、地域振興施策へ取り崩しを増加していく見通しである。これらのことから、中期的には基金全体の残高は減少する見通しである。</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・基金の運用に関し、令和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年度に基金の一括運用の範囲を大幅に拡大し運用益を稼ぐ下地を整えた。金融市場の動向を注視し機を見て投資していく。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・合併振興基金：合併に伴う地域の振興及び住民の一体感醸成のため、地域振興や福祉、教育施設など環境整備に活用する。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・交流資源利活用推進基金：自然や温泉保養施設等の交流資源の保全を図りながら、利活用を推進し地域活性に資するため。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・公共施設等総合管理基金：公共施設等の総合的かつ計画的な管理及び利活用を推進するため。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・鳴瀬川総合開発事業基金：鳴瀬川ダム建設及び漆沢ダム再開発に伴う環境整備事業並びに地域振興事業を推進するため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・鳴瀬川総合開発事業基金（新規）：町有地の売払い収入を原資に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5,362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万円を積み立て基金造成を図った。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・ふるさと応援基金：自然環境保全、子ども、ふるさとづくりに関する施策へ</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3,161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万円を取り崩し、寄附金など</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6,503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万円を積み立て増加。</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・合併振興基金：基金利子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587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万円を積み立て、地域振興事業、児童福祉事業、文教振興事業などへ</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万円を取り崩し減少。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・合併振興基金：地域振興など各施策に活用するため取り崩し額を増やす方向。令和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万円を取り崩す予定。</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・ふるさと応援基金：受付サイトを増やすほか地場産品の掘り起こしを行い返礼品を拡充、寄附金の増額を図る。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万円の寄附金が見込まれ、寄附者の意向に沿った施策へ</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6,636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万円を取り崩す予定。</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・交流資源利活用推進基金：本町が有する広大な森林資源及び林業施設の保全や、老朽化した温泉レジャー施設の保全に活用する。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2,925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万円を取り崩す予定。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・前年度より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7,955</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万円増加し、令和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年度末基金残高は約</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6,490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万円となった。これは標準財政規模の</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22.2</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％にあたる。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億円を取り崩したが、決算剰余金や基金利子として</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7,955</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万円を積み立てたことによるもの。</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・令和元年度からの普通交付税一本算定に移行したことによる一般財源の減少に対し、これまでの行財政改革では財源不足の解消には至らず、基金の取り崩しが続いている状況となっている。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年度を行財政改革集中期間と位置づけ、歳入の確保、歳出の削減に取り組むこととし、財政調整基金の取り崩しについては令和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億円ずつ減らし令和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年度には</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億円まで減らす計画としたが令和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年度については、エネルギ－・物価高騰による各経費の増加による財源不足を補うため計画を上回る</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億円の取り崩しとなった。</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・今後も行財政改革の取り組みを徹底して行っていく一方、住民サービスのサービスの著しい低下を招かないよう当面は基金の取り崩しによる財政運営が続くため基金残高は減少するが、令和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年度以降は安定し</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億円台の残高を確保できる見通し。方針としては、大規模な災害などに備え標準財政規模の</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％程度（約</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億円）の基金残高を確保する。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万円増加し、令和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年度末基金残高は約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1,247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・基金利子として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万円を積み立てたことによるもの。</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・過去に実施した補償金免除繰上償還により高金利の地方債償還を抱えていないことや、現行の金融政策により低金利での起債融資が続いていることから、積極的な繰上償還を数年実施していない。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・将来的には、施設の集約化や用途変更に伴う繰上償還時に取り崩すことを想定。また、庁舎整備時に多額の一般財源が必要となるため、起債の償還財源として、剰余金などを基金に積み立てる。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宮城県加美町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21,774
21,576
460.67
15,005,437
14,068,369
784,730
8,862,059
12,106,484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であり、類似団体平均を大幅に下回っており、全国平均、県平均と比較しても財政力は低い水準である。財政力の基礎となる町税については、人口減少と景気動向から増加が望めない見通しである。組織的に取組んでいる徴収強化により町税の収納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％を超える。収納率は県内でトップクラスを維持しており、引き続き徴収強化に努めるほか、ふるさと納税など税外収入の確保についても強化に取り組んでいる。なお、類似団体</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団体のうち合併団体は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団体と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割に満たない。合併団体以外の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団体の財政力は高い傾向にある。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130628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54272"/>
          <a:ext cx="0" cy="1620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61685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58825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44450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58965</xdr:rowOff>
    </xdr:from>
    <xdr:to>
      <xdr:col>19</xdr:col>
      <xdr:colOff>184150</xdr:colOff>
      <xdr:row>40</xdr:row>
      <xdr:rowOff>160565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170742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685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61685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5882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161472</xdr:rowOff>
    </xdr:from>
    <xdr:to>
      <xdr:col>15</xdr:col>
      <xdr:colOff>133350</xdr:colOff>
      <xdr:row>40</xdr:row>
      <xdr:rowOff>91622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8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101799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61685</xdr:rowOff>
    </xdr:from>
    <xdr:to>
      <xdr:col>11</xdr:col>
      <xdr:colOff>31750</xdr:colOff>
      <xdr:row>44</xdr:row>
      <xdr:rowOff>61685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58965</xdr:rowOff>
    </xdr:from>
    <xdr:to>
      <xdr:col>11</xdr:col>
      <xdr:colOff>82550</xdr:colOff>
      <xdr:row>40</xdr:row>
      <xdr:rowOff>160565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170742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78212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4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10885</xdr:rowOff>
    </xdr:from>
    <xdr:to>
      <xdr:col>11</xdr:col>
      <xdr:colOff>82550</xdr:colOff>
      <xdr:row>44</xdr:row>
      <xdr:rowOff>112485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ポイント増加した。全国及び県平均より低い水準だが、類似団体平均を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る。地方債の発行額抑制による公債費の減、人件費の削減など経常経費の縮減を行っているが、比率算定の分母にあたる普通交付税や臨時財政対策債の減少が影響した。合併により施設数が多く、施設の統廃合や集約化など施設管理経費の最適化が喫緊の課題となっている。公共施設等総合管理計画に基づき、既存施設の長寿命化や統廃合を推進し経費の縮減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148590</xdr:rowOff>
    </xdr:from>
    <xdr:to>
      <xdr:col>23</xdr:col>
      <xdr:colOff>133350</xdr:colOff>
      <xdr:row>66</xdr:row>
      <xdr:rowOff>5334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64140"/>
          <a:ext cx="0" cy="10568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63517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148590</xdr:rowOff>
    </xdr:from>
    <xdr:to>
      <xdr:col>24</xdr:col>
      <xdr:colOff>12700</xdr:colOff>
      <xdr:row>59</xdr:row>
      <xdr:rowOff>148590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6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155448</xdr:rowOff>
    </xdr:from>
    <xdr:to>
      <xdr:col>23</xdr:col>
      <xdr:colOff>133350</xdr:colOff>
      <xdr:row>64</xdr:row>
      <xdr:rowOff>34544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785348"/>
          <a:ext cx="8382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70375</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0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155448</xdr:rowOff>
    </xdr:from>
    <xdr:to>
      <xdr:col>19</xdr:col>
      <xdr:colOff>133350</xdr:colOff>
      <xdr:row>64</xdr:row>
      <xdr:rowOff>121412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785348"/>
          <a:ext cx="889000" cy="30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56388</xdr:rowOff>
    </xdr:from>
    <xdr:to>
      <xdr:col>19</xdr:col>
      <xdr:colOff>184150</xdr:colOff>
      <xdr:row>62</xdr:row>
      <xdr:rowOff>157988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168165</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455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121412</xdr:rowOff>
    </xdr:from>
    <xdr:to>
      <xdr:col>15</xdr:col>
      <xdr:colOff>82550</xdr:colOff>
      <xdr:row>65</xdr:row>
      <xdr:rowOff>138176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094212"/>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102108</xdr:rowOff>
    </xdr:from>
    <xdr:to>
      <xdr:col>15</xdr:col>
      <xdr:colOff>133350</xdr:colOff>
      <xdr:row>64</xdr:row>
      <xdr:rowOff>32258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42435</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67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51308</xdr:rowOff>
    </xdr:from>
    <xdr:to>
      <xdr:col>11</xdr:col>
      <xdr:colOff>31750</xdr:colOff>
      <xdr:row>65</xdr:row>
      <xdr:rowOff>138176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19555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106934</xdr:rowOff>
    </xdr:from>
    <xdr:to>
      <xdr:col>11</xdr:col>
      <xdr:colOff>82550</xdr:colOff>
      <xdr:row>64</xdr:row>
      <xdr:rowOff>37084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47261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23131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155194</xdr:rowOff>
    </xdr:from>
    <xdr:to>
      <xdr:col>23</xdr:col>
      <xdr:colOff>184150</xdr:colOff>
      <xdr:row>64</xdr:row>
      <xdr:rowOff>85344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127271</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92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104648</xdr:rowOff>
    </xdr:from>
    <xdr:to>
      <xdr:col>19</xdr:col>
      <xdr:colOff>184150</xdr:colOff>
      <xdr:row>63</xdr:row>
      <xdr:rowOff>34798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19575</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820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70612</xdr:rowOff>
    </xdr:from>
    <xdr:to>
      <xdr:col>15</xdr:col>
      <xdr:colOff>133350</xdr:colOff>
      <xdr:row>65</xdr:row>
      <xdr:rowOff>762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156989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87376</xdr:rowOff>
    </xdr:from>
    <xdr:to>
      <xdr:col>11</xdr:col>
      <xdr:colOff>82550</xdr:colOff>
      <xdr:row>66</xdr:row>
      <xdr:rowOff>17526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2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2303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31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508</xdr:rowOff>
    </xdr:from>
    <xdr:to>
      <xdr:col>7</xdr:col>
      <xdr:colOff>31750</xdr:colOff>
      <xdr:row>65</xdr:row>
      <xdr:rowOff>102108</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86885</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[228,432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合併で施設数が多く、類似団体平均、全国平均と比較して高い水準である。原油価格の高騰による観光施設指定管理料の増や町有施設の解体工事などにより数値が増加した。保育所、こども園を町が運営していることも平均値との乖離に影響しており、令和６年度に保育所民営化する予定になっている。また、令和５年度に小野田中学校と宮崎中学校の統合を行い、今後も観光・教育関係施設を多く抱え、施設の老朽化も進展しているため、公共施設等総合管理計画に基づき、既存施設の長寿命化や統廃合を推進し経費の縮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76324</xdr:rowOff>
    </xdr:from>
    <xdr:to>
      <xdr:col>23</xdr:col>
      <xdr:colOff>133350</xdr:colOff>
      <xdr:row>90</xdr:row>
      <xdr:rowOff>54359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63774"/>
          <a:ext cx="0" cy="15210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26436</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456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54359</xdr:rowOff>
    </xdr:from>
    <xdr:to>
      <xdr:col>24</xdr:col>
      <xdr:colOff>12700</xdr:colOff>
      <xdr:row>90</xdr:row>
      <xdr:rowOff>54359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484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162701</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0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76324</xdr:rowOff>
    </xdr:from>
    <xdr:to>
      <xdr:col>24</xdr:col>
      <xdr:colOff>12700</xdr:colOff>
      <xdr:row>81</xdr:row>
      <xdr:rowOff>76324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63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89</xdr:row>
      <xdr:rowOff>67368</xdr:rowOff>
    </xdr:from>
    <xdr:to>
      <xdr:col>23</xdr:col>
      <xdr:colOff>133350</xdr:colOff>
      <xdr:row>89</xdr:row>
      <xdr:rowOff>74814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5326418"/>
          <a:ext cx="838200" cy="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48829</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791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32302</xdr:rowOff>
    </xdr:from>
    <xdr:to>
      <xdr:col>23</xdr:col>
      <xdr:colOff>184150</xdr:colOff>
      <xdr:row>84</xdr:row>
      <xdr:rowOff>133902</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434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113836</xdr:rowOff>
    </xdr:from>
    <xdr:to>
      <xdr:col>19</xdr:col>
      <xdr:colOff>133350</xdr:colOff>
      <xdr:row>89</xdr:row>
      <xdr:rowOff>67368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5201436"/>
          <a:ext cx="889000" cy="12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128167</xdr:rowOff>
    </xdr:from>
    <xdr:to>
      <xdr:col>19</xdr:col>
      <xdr:colOff>184150</xdr:colOff>
      <xdr:row>84</xdr:row>
      <xdr:rowOff>58317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35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68494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27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89684</xdr:rowOff>
    </xdr:from>
    <xdr:to>
      <xdr:col>15</xdr:col>
      <xdr:colOff>82550</xdr:colOff>
      <xdr:row>88</xdr:row>
      <xdr:rowOff>113836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5005834"/>
          <a:ext cx="889000" cy="19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18800</xdr:rowOff>
    </xdr:from>
    <xdr:to>
      <xdr:col>15</xdr:col>
      <xdr:colOff>133350</xdr:colOff>
      <xdr:row>83</xdr:row>
      <xdr:rowOff>120400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130577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01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87</xdr:row>
      <xdr:rowOff>7584</xdr:rowOff>
    </xdr:from>
    <xdr:to>
      <xdr:col>11</xdr:col>
      <xdr:colOff>31750</xdr:colOff>
      <xdr:row>87</xdr:row>
      <xdr:rowOff>89684</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923734"/>
          <a:ext cx="889000" cy="8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114746</xdr:rowOff>
    </xdr:from>
    <xdr:to>
      <xdr:col>11</xdr:col>
      <xdr:colOff>82550</xdr:colOff>
      <xdr:row>83</xdr:row>
      <xdr:rowOff>44896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55073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942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107979</xdr:rowOff>
    </xdr:from>
    <xdr:to>
      <xdr:col>7</xdr:col>
      <xdr:colOff>31750</xdr:colOff>
      <xdr:row>83</xdr:row>
      <xdr:rowOff>38129</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48306</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93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89</xdr:row>
      <xdr:rowOff>24014</xdr:rowOff>
    </xdr:from>
    <xdr:to>
      <xdr:col>23</xdr:col>
      <xdr:colOff>184150</xdr:colOff>
      <xdr:row>89</xdr:row>
      <xdr:rowOff>125614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528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167541</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5255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89</xdr:row>
      <xdr:rowOff>16568</xdr:rowOff>
    </xdr:from>
    <xdr:to>
      <xdr:col>19</xdr:col>
      <xdr:colOff>184150</xdr:colOff>
      <xdr:row>89</xdr:row>
      <xdr:rowOff>118168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527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89</xdr:row>
      <xdr:rowOff>102945</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5361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63036</xdr:rowOff>
    </xdr:from>
    <xdr:to>
      <xdr:col>15</xdr:col>
      <xdr:colOff>133350</xdr:colOff>
      <xdr:row>88</xdr:row>
      <xdr:rowOff>164636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51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149413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52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38884</xdr:rowOff>
    </xdr:from>
    <xdr:to>
      <xdr:col>11</xdr:col>
      <xdr:colOff>82550</xdr:colOff>
      <xdr:row>87</xdr:row>
      <xdr:rowOff>140484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95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125261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504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128234</xdr:rowOff>
    </xdr:from>
    <xdr:to>
      <xdr:col>7</xdr:col>
      <xdr:colOff>31750</xdr:colOff>
      <xdr:row>87</xdr:row>
      <xdr:rowOff>58384</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87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43161</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959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数値は前年度から横ばいで推移し、類似団体平均、全国市平均、全国町村平均と比較しても低い水準となっている。引き続き給与水準の適正化を図っていく。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167922</xdr:rowOff>
    </xdr:from>
    <xdr:to>
      <xdr:col>81</xdr:col>
      <xdr:colOff>44450</xdr:colOff>
      <xdr:row>89</xdr:row>
      <xdr:rowOff>136878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4055372"/>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6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9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82849</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79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167922</xdr:rowOff>
    </xdr:from>
    <xdr:to>
      <xdr:col>81</xdr:col>
      <xdr:colOff>133350</xdr:colOff>
      <xdr:row>81</xdr:row>
      <xdr:rowOff>167922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405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160161</xdr:rowOff>
    </xdr:from>
    <xdr:to>
      <xdr:col>81</xdr:col>
      <xdr:colOff>44450</xdr:colOff>
      <xdr:row>83</xdr:row>
      <xdr:rowOff>160161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3905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127299</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700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160161</xdr:rowOff>
    </xdr:from>
    <xdr:to>
      <xdr:col>77</xdr:col>
      <xdr:colOff>44450</xdr:colOff>
      <xdr:row>84</xdr:row>
      <xdr:rowOff>109361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39051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69145</xdr:rowOff>
    </xdr:from>
    <xdr:to>
      <xdr:col>72</xdr:col>
      <xdr:colOff>203200</xdr:colOff>
      <xdr:row>84</xdr:row>
      <xdr:rowOff>109361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47094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168628</xdr:rowOff>
    </xdr:from>
    <xdr:to>
      <xdr:col>73</xdr:col>
      <xdr:colOff>44450</xdr:colOff>
      <xdr:row>86</xdr:row>
      <xdr:rowOff>98778</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83555</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82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69145</xdr:rowOff>
    </xdr:from>
    <xdr:to>
      <xdr:col>68</xdr:col>
      <xdr:colOff>152400</xdr:colOff>
      <xdr:row>84</xdr:row>
      <xdr:rowOff>109361</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47094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128411</xdr:rowOff>
    </xdr:from>
    <xdr:to>
      <xdr:col>68</xdr:col>
      <xdr:colOff>203200</xdr:colOff>
      <xdr:row>86</xdr:row>
      <xdr:rowOff>58561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0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43338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78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109361</xdr:rowOff>
    </xdr:from>
    <xdr:to>
      <xdr:col>81</xdr:col>
      <xdr:colOff>95250</xdr:colOff>
      <xdr:row>84</xdr:row>
      <xdr:rowOff>39511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125888</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184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109361</xdr:rowOff>
    </xdr:from>
    <xdr:to>
      <xdr:col>77</xdr:col>
      <xdr:colOff>95250</xdr:colOff>
      <xdr:row>84</xdr:row>
      <xdr:rowOff>39511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49688</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108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58561</xdr:rowOff>
    </xdr:from>
    <xdr:to>
      <xdr:col>73</xdr:col>
      <xdr:colOff>44450</xdr:colOff>
      <xdr:row>84</xdr:row>
      <xdr:rowOff>160161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170338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2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18345</xdr:rowOff>
    </xdr:from>
    <xdr:to>
      <xdr:col>68</xdr:col>
      <xdr:colOff>203200</xdr:colOff>
      <xdr:row>84</xdr:row>
      <xdr:rowOff>119945</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130122</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18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58561</xdr:rowOff>
    </xdr:from>
    <xdr:to>
      <xdr:col>64</xdr:col>
      <xdr:colOff>152400</xdr:colOff>
      <xdr:row>84</xdr:row>
      <xdr:rowOff>160161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170338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2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合併により多くの施設を抱えることや、保育所・こども園運営が直営のため、人口に比する職員数は類似団体を上回っている（類似３７団体のうち合併団体は６団体）。定員適正化計画に基づき職員数削減を進めているが、人口の減少により人口当たり職員数は増加した。今後は、令和５年度に小野田中学校と宮崎中学校を統合、令和６年度に中新田保育所の民営化を予定してい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159748</xdr:rowOff>
    </xdr:from>
    <xdr:to>
      <xdr:col>81</xdr:col>
      <xdr:colOff>44450</xdr:colOff>
      <xdr:row>67</xdr:row>
      <xdr:rowOff>147229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03848"/>
          <a:ext cx="0" cy="15305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119306</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606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147229</xdr:rowOff>
    </xdr:from>
    <xdr:to>
      <xdr:col>81</xdr:col>
      <xdr:colOff>133350</xdr:colOff>
      <xdr:row>67</xdr:row>
      <xdr:rowOff>147229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34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74675</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47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159748</xdr:rowOff>
    </xdr:from>
    <xdr:to>
      <xdr:col>81</xdr:col>
      <xdr:colOff>133350</xdr:colOff>
      <xdr:row>58</xdr:row>
      <xdr:rowOff>159748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03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40277</xdr:rowOff>
    </xdr:from>
    <xdr:to>
      <xdr:col>81</xdr:col>
      <xdr:colOff>44450</xdr:colOff>
      <xdr:row>65</xdr:row>
      <xdr:rowOff>86813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1184527"/>
          <a:ext cx="8382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97172</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38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635</xdr:rowOff>
    </xdr:from>
    <xdr:to>
      <xdr:col>77</xdr:col>
      <xdr:colOff>44450</xdr:colOff>
      <xdr:row>65</xdr:row>
      <xdr:rowOff>40277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1144885"/>
          <a:ext cx="889000" cy="3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70303</xdr:rowOff>
    </xdr:from>
    <xdr:to>
      <xdr:col>77</xdr:col>
      <xdr:colOff>95250</xdr:colOff>
      <xdr:row>62</xdr:row>
      <xdr:rowOff>453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52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10630</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297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144508</xdr:rowOff>
    </xdr:from>
    <xdr:to>
      <xdr:col>72</xdr:col>
      <xdr:colOff>203200</xdr:colOff>
      <xdr:row>65</xdr:row>
      <xdr:rowOff>635</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1117308"/>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25491</xdr:rowOff>
    </xdr:from>
    <xdr:to>
      <xdr:col>73</xdr:col>
      <xdr:colOff>44450</xdr:colOff>
      <xdr:row>61</xdr:row>
      <xdr:rowOff>127091</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137268</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25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144508</xdr:rowOff>
    </xdr:from>
    <xdr:to>
      <xdr:col>68</xdr:col>
      <xdr:colOff>152400</xdr:colOff>
      <xdr:row>64</xdr:row>
      <xdr:rowOff>144508</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11173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32385</xdr:rowOff>
    </xdr:from>
    <xdr:to>
      <xdr:col>68</xdr:col>
      <xdr:colOff>203200</xdr:colOff>
      <xdr:row>61</xdr:row>
      <xdr:rowOff>133985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144162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28938</xdr:rowOff>
    </xdr:from>
    <xdr:to>
      <xdr:col>64</xdr:col>
      <xdr:colOff>152400</xdr:colOff>
      <xdr:row>61</xdr:row>
      <xdr:rowOff>130538</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140715</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25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36013</xdr:rowOff>
    </xdr:from>
    <xdr:to>
      <xdr:col>81</xdr:col>
      <xdr:colOff>95250</xdr:colOff>
      <xdr:row>65</xdr:row>
      <xdr:rowOff>137613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118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8090</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1152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160927</xdr:rowOff>
    </xdr:from>
    <xdr:to>
      <xdr:col>77</xdr:col>
      <xdr:colOff>95250</xdr:colOff>
      <xdr:row>65</xdr:row>
      <xdr:rowOff>91077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113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75854</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1220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121285</xdr:rowOff>
    </xdr:from>
    <xdr:to>
      <xdr:col>73</xdr:col>
      <xdr:colOff>44450</xdr:colOff>
      <xdr:row>65</xdr:row>
      <xdr:rowOff>51435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36212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118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93708</xdr:rowOff>
    </xdr:from>
    <xdr:to>
      <xdr:col>68</xdr:col>
      <xdr:colOff>203200</xdr:colOff>
      <xdr:row>65</xdr:row>
      <xdr:rowOff>23858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106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8635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1152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93708</xdr:rowOff>
    </xdr:from>
    <xdr:to>
      <xdr:col>64</xdr:col>
      <xdr:colOff>152400</xdr:colOff>
      <xdr:row>65</xdr:row>
      <xdr:rowOff>23858</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106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8635</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1152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類似団体平均、全国平均、県内平均と比較すると少し高い水準にある。比率算定の分母要素である普通交付税や臨時財政対策債の減に伴い標準財政収入額が減少したが、地方債の発行額抑制に取り組んできた結果が表れ、算定の分子にあたる元利償還金等が減少傾向にあることから比率が改善した。道路などインフラ資産が多いため、保全的投資が必要ではあるが、地方債の発行額抑制に努め世代間負担の公平化を図り、さらなる比率の改善を目指す。</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102447</xdr:rowOff>
    </xdr:from>
    <xdr:to>
      <xdr:col>81</xdr:col>
      <xdr:colOff>44450</xdr:colOff>
      <xdr:row>45</xdr:row>
      <xdr:rowOff>41910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446097"/>
          <a:ext cx="0" cy="13110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17374</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102447</xdr:rowOff>
    </xdr:from>
    <xdr:to>
      <xdr:col>81</xdr:col>
      <xdr:colOff>133350</xdr:colOff>
      <xdr:row>37</xdr:row>
      <xdr:rowOff>102447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140546</xdr:rowOff>
    </xdr:from>
    <xdr:to>
      <xdr:col>81</xdr:col>
      <xdr:colOff>44450</xdr:colOff>
      <xdr:row>41</xdr:row>
      <xdr:rowOff>156633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169996"/>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9754</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67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156633</xdr:rowOff>
    </xdr:from>
    <xdr:to>
      <xdr:col>77</xdr:col>
      <xdr:colOff>44450</xdr:colOff>
      <xdr:row>42</xdr:row>
      <xdr:rowOff>33444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18608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88917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33444</xdr:rowOff>
    </xdr:from>
    <xdr:to>
      <xdr:col>72</xdr:col>
      <xdr:colOff>203200</xdr:colOff>
      <xdr:row>42</xdr:row>
      <xdr:rowOff>33444</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7234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9313</xdr:rowOff>
    </xdr:from>
    <xdr:to>
      <xdr:col>68</xdr:col>
      <xdr:colOff>152400</xdr:colOff>
      <xdr:row>42</xdr:row>
      <xdr:rowOff>33444</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721021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145221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41487</xdr:rowOff>
    </xdr:from>
    <xdr:to>
      <xdr:col>64</xdr:col>
      <xdr:colOff>152400</xdr:colOff>
      <xdr:row>41</xdr:row>
      <xdr:rowOff>143087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153264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89746</xdr:rowOff>
    </xdr:from>
    <xdr:to>
      <xdr:col>81</xdr:col>
      <xdr:colOff>95250</xdr:colOff>
      <xdr:row>42</xdr:row>
      <xdr:rowOff>19896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61823</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09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105833</xdr:rowOff>
    </xdr:from>
    <xdr:to>
      <xdr:col>77</xdr:col>
      <xdr:colOff>95250</xdr:colOff>
      <xdr:row>42</xdr:row>
      <xdr:rowOff>35983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154094</xdr:rowOff>
    </xdr:from>
    <xdr:to>
      <xdr:col>73</xdr:col>
      <xdr:colOff>44450</xdr:colOff>
      <xdr:row>42</xdr:row>
      <xdr:rowOff>84244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69021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154094</xdr:rowOff>
    </xdr:from>
    <xdr:to>
      <xdr:col>68</xdr:col>
      <xdr:colOff>203200</xdr:colOff>
      <xdr:row>42</xdr:row>
      <xdr:rowOff>84244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69021</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ポイント減少した。比率算定の分母要素である普通交付税や臨時財政対策債の減に伴い標準財政収入額が減少したが、分子要素で大きな割合を占める地方債残高が前年度比約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万円減、公営企業債等繰入見込額が前年度比約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減となったことが影響し減少した。類似団体平均、全国平均と比較するとまだ高い水準にあるので、引き続き地方債の発行抑制を継続し、事業の取捨選択による将来負担の減額を進め、財政の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162518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392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134595</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735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162518</xdr:rowOff>
    </xdr:from>
    <xdr:to>
      <xdr:col>81</xdr:col>
      <xdr:colOff>133350</xdr:colOff>
      <xdr:row>21</xdr:row>
      <xdr:rowOff>162518</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6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147320</xdr:rowOff>
    </xdr:from>
    <xdr:to>
      <xdr:col>81</xdr:col>
      <xdr:colOff>44450</xdr:colOff>
      <xdr:row>15</xdr:row>
      <xdr:rowOff>49064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2547620"/>
          <a:ext cx="838200" cy="7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49064</xdr:rowOff>
    </xdr:from>
    <xdr:to>
      <xdr:col>77</xdr:col>
      <xdr:colOff>44450</xdr:colOff>
      <xdr:row>15</xdr:row>
      <xdr:rowOff>128693</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2620814"/>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143298</xdr:rowOff>
    </xdr:from>
    <xdr:to>
      <xdr:col>77</xdr:col>
      <xdr:colOff>95250</xdr:colOff>
      <xdr:row>14</xdr:row>
      <xdr:rowOff>73448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83625</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141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128693</xdr:rowOff>
    </xdr:from>
    <xdr:to>
      <xdr:col>72</xdr:col>
      <xdr:colOff>203200</xdr:colOff>
      <xdr:row>16</xdr:row>
      <xdr:rowOff>14351</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2700443"/>
          <a:ext cx="889000" cy="5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7239</xdr:rowOff>
    </xdr:from>
    <xdr:to>
      <xdr:col>73</xdr:col>
      <xdr:colOff>44450</xdr:colOff>
      <xdr:row>14</xdr:row>
      <xdr:rowOff>108839</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40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119016</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17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11134</xdr:rowOff>
    </xdr:from>
    <xdr:to>
      <xdr:col>68</xdr:col>
      <xdr:colOff>152400</xdr:colOff>
      <xdr:row>16</xdr:row>
      <xdr:rowOff>14351</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a:off x="13512800" y="2754334"/>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3217</xdr:rowOff>
    </xdr:from>
    <xdr:to>
      <xdr:col>68</xdr:col>
      <xdr:colOff>203200</xdr:colOff>
      <xdr:row>14</xdr:row>
      <xdr:rowOff>104817</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40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114994</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17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11261</xdr:rowOff>
    </xdr:from>
    <xdr:to>
      <xdr:col>64</xdr:col>
      <xdr:colOff>152400</xdr:colOff>
      <xdr:row>14</xdr:row>
      <xdr:rowOff>112861</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41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123038</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18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96520</xdr:rowOff>
    </xdr:from>
    <xdr:to>
      <xdr:col>81</xdr:col>
      <xdr:colOff>95250</xdr:colOff>
      <xdr:row>15</xdr:row>
      <xdr:rowOff>26670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49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68597</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46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169714</xdr:rowOff>
    </xdr:from>
    <xdr:to>
      <xdr:col>77</xdr:col>
      <xdr:colOff>95250</xdr:colOff>
      <xdr:row>15</xdr:row>
      <xdr:rowOff>99864</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57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84641</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656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77893</xdr:rowOff>
    </xdr:from>
    <xdr:to>
      <xdr:col>73</xdr:col>
      <xdr:colOff>44450</xdr:colOff>
      <xdr:row>16</xdr:row>
      <xdr:rowOff>8043</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64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164270</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73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135001</xdr:rowOff>
    </xdr:from>
    <xdr:to>
      <xdr:col>68</xdr:col>
      <xdr:colOff>203200</xdr:colOff>
      <xdr:row>16</xdr:row>
      <xdr:rowOff>65151</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70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49928</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79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131784</xdr:rowOff>
    </xdr:from>
    <xdr:to>
      <xdr:col>64</xdr:col>
      <xdr:colOff>152400</xdr:colOff>
      <xdr:row>16</xdr:row>
      <xdr:rowOff>61934</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70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46711</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278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宮城県加美町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21,774
21,576
460.67
15,005,437
14,068,369
784,730
8,862,059
12,106,484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類似団体平均、全国平均を上回るが、県平均より低い水準にある。定員適正化計画に基づき人件費の削減に努めてきたが、経常的一般財源等の減少などが影響し微増となった。今後は、定年延長制度を踏まえた新たな計画を策定し、引き続き人件費の抑制に計画的に取り組む。</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66040</xdr:rowOff>
    </xdr:from>
    <xdr:to>
      <xdr:col>24</xdr:col>
      <xdr:colOff>25400</xdr:colOff>
      <xdr:row>41</xdr:row>
      <xdr:rowOff>100330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953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72407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100330</xdr:rowOff>
    </xdr:from>
    <xdr:to>
      <xdr:col>24</xdr:col>
      <xdr:colOff>114300</xdr:colOff>
      <xdr:row>41</xdr:row>
      <xdr:rowOff>100330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152417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66040</xdr:rowOff>
    </xdr:from>
    <xdr:to>
      <xdr:col>24</xdr:col>
      <xdr:colOff>114300</xdr:colOff>
      <xdr:row>34</xdr:row>
      <xdr:rowOff>66040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9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115570</xdr:rowOff>
    </xdr:from>
    <xdr:to>
      <xdr:col>24</xdr:col>
      <xdr:colOff>25400</xdr:colOff>
      <xdr:row>37</xdr:row>
      <xdr:rowOff>153670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4592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27957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00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11430</xdr:rowOff>
    </xdr:from>
    <xdr:to>
      <xdr:col>24</xdr:col>
      <xdr:colOff>76200</xdr:colOff>
      <xdr:row>37</xdr:row>
      <xdr:rowOff>113030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115570</xdr:rowOff>
    </xdr:from>
    <xdr:to>
      <xdr:col>19</xdr:col>
      <xdr:colOff>187325</xdr:colOff>
      <xdr:row>38</xdr:row>
      <xdr:rowOff>157480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5922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73660</xdr:rowOff>
    </xdr:from>
    <xdr:to>
      <xdr:col>15</xdr:col>
      <xdr:colOff>98425</xdr:colOff>
      <xdr:row>38</xdr:row>
      <xdr:rowOff>157480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45860"/>
          <a:ext cx="889000" cy="42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41910</xdr:rowOff>
    </xdr:from>
    <xdr:to>
      <xdr:col>15</xdr:col>
      <xdr:colOff>149225</xdr:colOff>
      <xdr:row>37</xdr:row>
      <xdr:rowOff>143510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153687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66040</xdr:rowOff>
    </xdr:from>
    <xdr:to>
      <xdr:col>11</xdr:col>
      <xdr:colOff>9525</xdr:colOff>
      <xdr:row>36</xdr:row>
      <xdr:rowOff>73660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38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58437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102870</xdr:rowOff>
    </xdr:from>
    <xdr:to>
      <xdr:col>24</xdr:col>
      <xdr:colOff>76200</xdr:colOff>
      <xdr:row>38</xdr:row>
      <xdr:rowOff>33020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74947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64770</xdr:rowOff>
    </xdr:from>
    <xdr:to>
      <xdr:col>20</xdr:col>
      <xdr:colOff>38100</xdr:colOff>
      <xdr:row>37</xdr:row>
      <xdr:rowOff>166370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151147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106680</xdr:rowOff>
    </xdr:from>
    <xdr:to>
      <xdr:col>15</xdr:col>
      <xdr:colOff>149225</xdr:colOff>
      <xdr:row>39</xdr:row>
      <xdr:rowOff>36830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21607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22860</xdr:rowOff>
    </xdr:from>
    <xdr:to>
      <xdr:col>11</xdr:col>
      <xdr:colOff>60325</xdr:colOff>
      <xdr:row>36</xdr:row>
      <xdr:rowOff>124460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109237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数値は類似団体平均、全国平均、県平均とほぼ同水準にある。町有施設の解体工事や観光施設の指定管理委託料の増に伴い数値は増加した。かみでん里山公社（自治体新電力）を設立し公共施設の電気料削減に取り組んでいるが、合併で施設数が多く、施設の統廃合等を推進し管理経費の最適化を進める必要がある。また、観光施設に指定管理者制度を導入しているが、競争原理が働かずコスト削減に結びついていない。</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152400</xdr:rowOff>
    </xdr:from>
    <xdr:to>
      <xdr:col>82</xdr:col>
      <xdr:colOff>107950</xdr:colOff>
      <xdr:row>22</xdr:row>
      <xdr:rowOff>25400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098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168927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6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25400</xdr:rowOff>
    </xdr:from>
    <xdr:to>
      <xdr:col>82</xdr:col>
      <xdr:colOff>196850</xdr:colOff>
      <xdr:row>22</xdr:row>
      <xdr:rowOff>25400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9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67327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152400</xdr:rowOff>
    </xdr:from>
    <xdr:to>
      <xdr:col>82</xdr:col>
      <xdr:colOff>196850</xdr:colOff>
      <xdr:row>12</xdr:row>
      <xdr:rowOff>152400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0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95250</xdr:rowOff>
    </xdr:from>
    <xdr:to>
      <xdr:col>82</xdr:col>
      <xdr:colOff>107950</xdr:colOff>
      <xdr:row>18</xdr:row>
      <xdr:rowOff>88900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0099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69850</xdr:rowOff>
    </xdr:from>
    <xdr:to>
      <xdr:col>82</xdr:col>
      <xdr:colOff>158750</xdr:colOff>
      <xdr:row>18</xdr:row>
      <xdr:rowOff>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95250</xdr:rowOff>
    </xdr:from>
    <xdr:to>
      <xdr:col>78</xdr:col>
      <xdr:colOff>69850</xdr:colOff>
      <xdr:row>17</xdr:row>
      <xdr:rowOff>133350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009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133350</xdr:rowOff>
    </xdr:from>
    <xdr:to>
      <xdr:col>73</xdr:col>
      <xdr:colOff>180975</xdr:colOff>
      <xdr:row>20</xdr:row>
      <xdr:rowOff>165100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048000"/>
          <a:ext cx="889000" cy="54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57150</xdr:rowOff>
    </xdr:from>
    <xdr:to>
      <xdr:col>74</xdr:col>
      <xdr:colOff>31750</xdr:colOff>
      <xdr:row>17</xdr:row>
      <xdr:rowOff>158750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168927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165100</xdr:rowOff>
    </xdr:from>
    <xdr:to>
      <xdr:col>69</xdr:col>
      <xdr:colOff>92075</xdr:colOff>
      <xdr:row>21</xdr:row>
      <xdr:rowOff>31750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594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88900</xdr:rowOff>
    </xdr:from>
    <xdr:to>
      <xdr:col>69</xdr:col>
      <xdr:colOff>142875</xdr:colOff>
      <xdr:row>19</xdr:row>
      <xdr:rowOff>19050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63500</xdr:rowOff>
    </xdr:from>
    <xdr:to>
      <xdr:col>65</xdr:col>
      <xdr:colOff>53975</xdr:colOff>
      <xdr:row>18</xdr:row>
      <xdr:rowOff>165100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14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3827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38100</xdr:rowOff>
    </xdr:from>
    <xdr:to>
      <xdr:col>82</xdr:col>
      <xdr:colOff>158750</xdr:colOff>
      <xdr:row>18</xdr:row>
      <xdr:rowOff>139700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10177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44450</xdr:rowOff>
    </xdr:from>
    <xdr:to>
      <xdr:col>78</xdr:col>
      <xdr:colOff>120650</xdr:colOff>
      <xdr:row>17</xdr:row>
      <xdr:rowOff>146050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130827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04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82550</xdr:rowOff>
    </xdr:from>
    <xdr:to>
      <xdr:col>74</xdr:col>
      <xdr:colOff>31750</xdr:colOff>
      <xdr:row>18</xdr:row>
      <xdr:rowOff>12700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08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114300</xdr:rowOff>
    </xdr:from>
    <xdr:to>
      <xdr:col>69</xdr:col>
      <xdr:colOff>142875</xdr:colOff>
      <xdr:row>21</xdr:row>
      <xdr:rowOff>44450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54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29227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62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152400</xdr:rowOff>
    </xdr:from>
    <xdr:to>
      <xdr:col>65</xdr:col>
      <xdr:colOff>53975</xdr:colOff>
      <xdr:row>21</xdr:row>
      <xdr:rowOff>82550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58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67327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66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経常的一般財源等の減少などが影響し、前年度と比較して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ポイント増加した。類似団体平均、全国平均、県平均と比べても低い水準にある。水準が低い要因としては、養護老人ホーム入所者が少ないことや少子化構造が一因と考えられる。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数値の動向としては、少子化により児童手当や医療費給付、保育所、こども園経費が減少している一方、就労系サービス利用の増などで障害者自立支援介護等給付費が増加傾向にある。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165100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376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146050</xdr:rowOff>
    </xdr:from>
    <xdr:to>
      <xdr:col>24</xdr:col>
      <xdr:colOff>25400</xdr:colOff>
      <xdr:row>54</xdr:row>
      <xdr:rowOff>50800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232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146050</xdr:rowOff>
    </xdr:from>
    <xdr:to>
      <xdr:col>19</xdr:col>
      <xdr:colOff>187325</xdr:colOff>
      <xdr:row>53</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23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48277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146050</xdr:rowOff>
    </xdr:from>
    <xdr:to>
      <xdr:col>15</xdr:col>
      <xdr:colOff>98425</xdr:colOff>
      <xdr:row>56</xdr:row>
      <xdr:rowOff>50800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23290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50800</xdr:rowOff>
    </xdr:from>
    <xdr:to>
      <xdr:col>11</xdr:col>
      <xdr:colOff>9525</xdr:colOff>
      <xdr:row>56</xdr:row>
      <xdr:rowOff>50800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4805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76200</xdr:rowOff>
    </xdr:from>
    <xdr:to>
      <xdr:col>11</xdr:col>
      <xdr:colOff>60325</xdr:colOff>
      <xdr:row>58</xdr:row>
      <xdr:rowOff>6350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162577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124477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95250</xdr:rowOff>
    </xdr:from>
    <xdr:to>
      <xdr:col>20</xdr:col>
      <xdr:colOff>38100</xdr:colOff>
      <xdr:row>54</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35577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95250</xdr:rowOff>
    </xdr:from>
    <xdr:to>
      <xdr:col>15</xdr:col>
      <xdr:colOff>149225</xdr:colOff>
      <xdr:row>54</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0</xdr:rowOff>
    </xdr:from>
    <xdr:to>
      <xdr:col>11</xdr:col>
      <xdr:colOff>60325</xdr:colOff>
      <xdr:row>56</xdr:row>
      <xdr:rowOff>101600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0</xdr:rowOff>
    </xdr:from>
    <xdr:to>
      <xdr:col>6</xdr:col>
      <xdr:colOff>171450</xdr:colOff>
      <xdr:row>55</xdr:row>
      <xdr:rowOff>101600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数値の構成は、繰出金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％と維持補修費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％である。比率は前年度から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類似団体平均、全国平均、県平均をいずれも上回っている。下水道事業の建設費や公債費に対しての繰出金が増加したことに伴い数値は増加した。下水道事業については、処理場設備のストックマネジメント計画に基づき、施設のライフサイクルコストの低減を図るほか、将来的には使用料改定により経営健全化に努め繰出金の縮減を図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121557</xdr:rowOff>
    </xdr:from>
    <xdr:to>
      <xdr:col>82</xdr:col>
      <xdr:colOff>107950</xdr:colOff>
      <xdr:row>61</xdr:row>
      <xdr:rowOff>48078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369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20155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48078</xdr:rowOff>
    </xdr:from>
    <xdr:to>
      <xdr:col>82</xdr:col>
      <xdr:colOff>196850</xdr:colOff>
      <xdr:row>61</xdr:row>
      <xdr:rowOff>48078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06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36484</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121557</xdr:rowOff>
    </xdr:from>
    <xdr:to>
      <xdr:col>82</xdr:col>
      <xdr:colOff>196850</xdr:colOff>
      <xdr:row>52</xdr:row>
      <xdr:rowOff>121557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9978</xdr:rowOff>
    </xdr:from>
    <xdr:to>
      <xdr:col>82</xdr:col>
      <xdr:colOff>107950</xdr:colOff>
      <xdr:row>59</xdr:row>
      <xdr:rowOff>75293</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101255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65512</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95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48985</xdr:rowOff>
    </xdr:from>
    <xdr:to>
      <xdr:col>82</xdr:col>
      <xdr:colOff>158750</xdr:colOff>
      <xdr:row>56</xdr:row>
      <xdr:rowOff>150585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9978</xdr:rowOff>
    </xdr:from>
    <xdr:to>
      <xdr:col>78</xdr:col>
      <xdr:colOff>69850</xdr:colOff>
      <xdr:row>59</xdr:row>
      <xdr:rowOff>97065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10125528"/>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16328</xdr:rowOff>
    </xdr:from>
    <xdr:to>
      <xdr:col>78</xdr:col>
      <xdr:colOff>120650</xdr:colOff>
      <xdr:row>56</xdr:row>
      <xdr:rowOff>117928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128105</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38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86178</xdr:rowOff>
    </xdr:from>
    <xdr:to>
      <xdr:col>73</xdr:col>
      <xdr:colOff>180975</xdr:colOff>
      <xdr:row>59</xdr:row>
      <xdr:rowOff>97065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2017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125185</xdr:rowOff>
    </xdr:from>
    <xdr:to>
      <xdr:col>74</xdr:col>
      <xdr:colOff>31750</xdr:colOff>
      <xdr:row>57</xdr:row>
      <xdr:rowOff>55335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65512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86178</xdr:rowOff>
    </xdr:from>
    <xdr:to>
      <xdr:col>69</xdr:col>
      <xdr:colOff>92075</xdr:colOff>
      <xdr:row>59</xdr:row>
      <xdr:rowOff>107950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102017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40822</xdr:rowOff>
    </xdr:from>
    <xdr:to>
      <xdr:col>69</xdr:col>
      <xdr:colOff>142875</xdr:colOff>
      <xdr:row>57</xdr:row>
      <xdr:rowOff>142422</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152599</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149678</xdr:rowOff>
    </xdr:from>
    <xdr:to>
      <xdr:col>65</xdr:col>
      <xdr:colOff>53975</xdr:colOff>
      <xdr:row>58</xdr:row>
      <xdr:rowOff>79828</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90005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24493</xdr:rowOff>
    </xdr:from>
    <xdr:to>
      <xdr:col>82</xdr:col>
      <xdr:colOff>158750</xdr:colOff>
      <xdr:row>59</xdr:row>
      <xdr:rowOff>126093</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1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168020</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11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130628</xdr:rowOff>
    </xdr:from>
    <xdr:to>
      <xdr:col>78</xdr:col>
      <xdr:colOff>120650</xdr:colOff>
      <xdr:row>59</xdr:row>
      <xdr:rowOff>60778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07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45555</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16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46265</xdr:rowOff>
    </xdr:from>
    <xdr:to>
      <xdr:col>74</xdr:col>
      <xdr:colOff>31750</xdr:colOff>
      <xdr:row>59</xdr:row>
      <xdr:rowOff>147865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16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132642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24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35378</xdr:rowOff>
    </xdr:from>
    <xdr:to>
      <xdr:col>69</xdr:col>
      <xdr:colOff>142875</xdr:colOff>
      <xdr:row>59</xdr:row>
      <xdr:rowOff>136978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121755</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57150</xdr:rowOff>
    </xdr:from>
    <xdr:to>
      <xdr:col>65</xdr:col>
      <xdr:colOff>53975</xdr:colOff>
      <xdr:row>59</xdr:row>
      <xdr:rowOff>158750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143527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経常的一般財源等の減少などが影響し、比率は前年度から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補助費等については、消防・ごみ処理、病院などの業務を行う一部事務組合（大崎地域広域行政事務組合、加美郡保健医療福祉行政事務組合等）への負担金が７割を占めており、各組合においても経費の削減や事業運営の健全化を図るなど、市町村の負担軽減を促し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145288</xdr:rowOff>
    </xdr:from>
    <xdr:to>
      <xdr:col>82</xdr:col>
      <xdr:colOff>107950</xdr:colOff>
      <xdr:row>41</xdr:row>
      <xdr:rowOff>33274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74588"/>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5351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33274</xdr:rowOff>
    </xdr:from>
    <xdr:to>
      <xdr:col>82</xdr:col>
      <xdr:colOff>196850</xdr:colOff>
      <xdr:row>41</xdr:row>
      <xdr:rowOff>33274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60215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145288</xdr:rowOff>
    </xdr:from>
    <xdr:to>
      <xdr:col>82</xdr:col>
      <xdr:colOff>196850</xdr:colOff>
      <xdr:row>34</xdr:row>
      <xdr:rowOff>145288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92710</xdr:rowOff>
    </xdr:from>
    <xdr:to>
      <xdr:col>82</xdr:col>
      <xdr:colOff>107950</xdr:colOff>
      <xdr:row>35</xdr:row>
      <xdr:rowOff>161290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0934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112285</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92710</xdr:rowOff>
    </xdr:from>
    <xdr:to>
      <xdr:col>78</xdr:col>
      <xdr:colOff>69850</xdr:colOff>
      <xdr:row>35</xdr:row>
      <xdr:rowOff>120142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0934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120142</xdr:rowOff>
    </xdr:from>
    <xdr:to>
      <xdr:col>73</xdr:col>
      <xdr:colOff>180975</xdr:colOff>
      <xdr:row>36</xdr:row>
      <xdr:rowOff>49276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12089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138430</xdr:rowOff>
    </xdr:from>
    <xdr:to>
      <xdr:col>69</xdr:col>
      <xdr:colOff>92075</xdr:colOff>
      <xdr:row>36</xdr:row>
      <xdr:rowOff>49276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13918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36847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127017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41910</xdr:rowOff>
    </xdr:from>
    <xdr:to>
      <xdr:col>78</xdr:col>
      <xdr:colOff>120650</xdr:colOff>
      <xdr:row>35</xdr:row>
      <xdr:rowOff>143510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153687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69342</xdr:rowOff>
    </xdr:from>
    <xdr:to>
      <xdr:col>74</xdr:col>
      <xdr:colOff>31750</xdr:colOff>
      <xdr:row>35</xdr:row>
      <xdr:rowOff>170942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9669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169926</xdr:rowOff>
    </xdr:from>
    <xdr:to>
      <xdr:col>69</xdr:col>
      <xdr:colOff>142875</xdr:colOff>
      <xdr:row>36</xdr:row>
      <xdr:rowOff>100076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110253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27957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町債の発行を抑制しているが、経常的一般財源等の減少などが影響し比率は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類似団体平均と比べ高い水準にあるが、全国平均、県平均と同水準まで改善している。合併旧町から引き継いだ町債の返済や合併直後の大型投資事業の返済が進み、経年推移をみると減少幅は小さくなってきているが、今後も町債発行の抑制に取り組み公債費の負担軽減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104140</xdr:rowOff>
    </xdr:from>
    <xdr:to>
      <xdr:col>24</xdr:col>
      <xdr:colOff>25400</xdr:colOff>
      <xdr:row>81</xdr:row>
      <xdr:rowOff>152146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448540"/>
          <a:ext cx="0"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19067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104140</xdr:rowOff>
    </xdr:from>
    <xdr:to>
      <xdr:col>24</xdr:col>
      <xdr:colOff>114300</xdr:colOff>
      <xdr:row>72</xdr:row>
      <xdr:rowOff>104140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136144</xdr:rowOff>
    </xdr:from>
    <xdr:to>
      <xdr:col>24</xdr:col>
      <xdr:colOff>25400</xdr:colOff>
      <xdr:row>78</xdr:row>
      <xdr:rowOff>163576</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350924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136144</xdr:rowOff>
    </xdr:from>
    <xdr:to>
      <xdr:col>19</xdr:col>
      <xdr:colOff>187325</xdr:colOff>
      <xdr:row>79</xdr:row>
      <xdr:rowOff>138430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50924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138430</xdr:rowOff>
    </xdr:from>
    <xdr:to>
      <xdr:col>15</xdr:col>
      <xdr:colOff>98425</xdr:colOff>
      <xdr:row>80</xdr:row>
      <xdr:rowOff>49276</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368298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153924</xdr:rowOff>
    </xdr:from>
    <xdr:to>
      <xdr:col>15</xdr:col>
      <xdr:colOff>149225</xdr:colOff>
      <xdr:row>77</xdr:row>
      <xdr:rowOff>84074</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94251</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49276</xdr:rowOff>
    </xdr:from>
    <xdr:to>
      <xdr:col>11</xdr:col>
      <xdr:colOff>9525</xdr:colOff>
      <xdr:row>80</xdr:row>
      <xdr:rowOff>94996</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37652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14240</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112776</xdr:rowOff>
    </xdr:from>
    <xdr:to>
      <xdr:col>24</xdr:col>
      <xdr:colOff>76200</xdr:colOff>
      <xdr:row>79</xdr:row>
      <xdr:rowOff>42926</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84853</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85344</xdr:rowOff>
    </xdr:from>
    <xdr:to>
      <xdr:col>20</xdr:col>
      <xdr:colOff>38100</xdr:colOff>
      <xdr:row>79</xdr:row>
      <xdr:rowOff>15494</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271</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544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87630</xdr:rowOff>
    </xdr:from>
    <xdr:to>
      <xdr:col>15</xdr:col>
      <xdr:colOff>149225</xdr:colOff>
      <xdr:row>80</xdr:row>
      <xdr:rowOff>17780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2557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169926</xdr:rowOff>
    </xdr:from>
    <xdr:to>
      <xdr:col>11</xdr:col>
      <xdr:colOff>60325</xdr:colOff>
      <xdr:row>80</xdr:row>
      <xdr:rowOff>100076</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71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84853</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80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44196</xdr:rowOff>
    </xdr:from>
    <xdr:to>
      <xdr:col>6</xdr:col>
      <xdr:colOff>171450</xdr:colOff>
      <xdr:row>80</xdr:row>
      <xdr:rowOff>145796</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76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130573</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84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ポイント増加したが、類似団体平均、全国平均、県平均をいずれも下回る。比率の分子要素は、維持補修費以外の項目で増加に転じ経常充当一般財源は約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1,860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万円の減となったが、比率の分母要素である経常的一般財源等が減少しており、各数値の増加に影響している。一般財源の確保と経常経費の縮減が課題となっており、行財政改革を推進していく。</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81280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83716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170435</xdr:rowOff>
    </xdr:from>
    <xdr:to>
      <xdr:col>82</xdr:col>
      <xdr:colOff>107950</xdr:colOff>
      <xdr:row>77</xdr:row>
      <xdr:rowOff>24130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029185"/>
          <a:ext cx="838200" cy="19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170435</xdr:rowOff>
    </xdr:from>
    <xdr:to>
      <xdr:col>78</xdr:col>
      <xdr:colOff>69850</xdr:colOff>
      <xdr:row>77</xdr:row>
      <xdr:rowOff>33274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029185"/>
          <a:ext cx="8890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44196</xdr:rowOff>
    </xdr:from>
    <xdr:to>
      <xdr:col>78</xdr:col>
      <xdr:colOff>120650</xdr:colOff>
      <xdr:row>76</xdr:row>
      <xdr:rowOff>145796</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130573</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16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33274</xdr:rowOff>
    </xdr:from>
    <xdr:to>
      <xdr:col>73</xdr:col>
      <xdr:colOff>180975</xdr:colOff>
      <xdr:row>77</xdr:row>
      <xdr:rowOff>170435</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234924"/>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73913</xdr:rowOff>
    </xdr:from>
    <xdr:to>
      <xdr:col>74</xdr:col>
      <xdr:colOff>31750</xdr:colOff>
      <xdr:row>78</xdr:row>
      <xdr:rowOff>4063</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160290</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65278</xdr:rowOff>
    </xdr:from>
    <xdr:to>
      <xdr:col>69</xdr:col>
      <xdr:colOff>92075</xdr:colOff>
      <xdr:row>77</xdr:row>
      <xdr:rowOff>170435</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266928"/>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37337</xdr:rowOff>
    </xdr:from>
    <xdr:to>
      <xdr:col>69</xdr:col>
      <xdr:colOff>142875</xdr:colOff>
      <xdr:row>77</xdr:row>
      <xdr:rowOff>138937</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149114</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121683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144780</xdr:rowOff>
    </xdr:from>
    <xdr:to>
      <xdr:col>82</xdr:col>
      <xdr:colOff>158750</xdr:colOff>
      <xdr:row>77</xdr:row>
      <xdr:rowOff>74930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161307</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119634</xdr:rowOff>
    </xdr:from>
    <xdr:to>
      <xdr:col>78</xdr:col>
      <xdr:colOff>120650</xdr:colOff>
      <xdr:row>76</xdr:row>
      <xdr:rowOff>49783</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59961</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747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153924</xdr:rowOff>
    </xdr:from>
    <xdr:to>
      <xdr:col>74</xdr:col>
      <xdr:colOff>31750</xdr:colOff>
      <xdr:row>77</xdr:row>
      <xdr:rowOff>84074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94251</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119635</xdr:rowOff>
    </xdr:from>
    <xdr:to>
      <xdr:col>69</xdr:col>
      <xdr:colOff>142875</xdr:colOff>
      <xdr:row>78</xdr:row>
      <xdr:rowOff>49785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34562</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xdr:rowOff>
    </xdr:from>
    <xdr:to>
      <xdr:col>65</xdr:col>
      <xdr:colOff>53975</xdr:colOff>
      <xdr:row>77</xdr:row>
      <xdr:rowOff>116078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100855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宮城県加美町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169177</xdr:rowOff>
    </xdr:from>
    <xdr:to>
      <xdr:col>29</xdr:col>
      <xdr:colOff>127000</xdr:colOff>
      <xdr:row>20</xdr:row>
      <xdr:rowOff>120028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02752"/>
          <a:ext cx="0" cy="1493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92105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68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120028</xdr:rowOff>
    </xdr:from>
    <xdr:to>
      <xdr:col>30</xdr:col>
      <xdr:colOff>25400</xdr:colOff>
      <xdr:row>20</xdr:row>
      <xdr:rowOff>120028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966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84104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169177</xdr:rowOff>
    </xdr:from>
    <xdr:to>
      <xdr:col>30</xdr:col>
      <xdr:colOff>25400</xdr:colOff>
      <xdr:row>11</xdr:row>
      <xdr:rowOff>169177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027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135496</xdr:rowOff>
    </xdr:from>
    <xdr:to>
      <xdr:col>29</xdr:col>
      <xdr:colOff>127000</xdr:colOff>
      <xdr:row>12</xdr:row>
      <xdr:rowOff>138030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240521"/>
          <a:ext cx="647700" cy="2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59402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3021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87325</xdr:rowOff>
    </xdr:from>
    <xdr:to>
      <xdr:col>29</xdr:col>
      <xdr:colOff>177800</xdr:colOff>
      <xdr:row>18</xdr:row>
      <xdr:rowOff>17475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49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135496</xdr:rowOff>
    </xdr:from>
    <xdr:to>
      <xdr:col>26</xdr:col>
      <xdr:colOff>50800</xdr:colOff>
      <xdr:row>12</xdr:row>
      <xdr:rowOff>147860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240521"/>
          <a:ext cx="698500" cy="12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101289</xdr:rowOff>
    </xdr:from>
    <xdr:to>
      <xdr:col>26</xdr:col>
      <xdr:colOff>101600</xdr:colOff>
      <xdr:row>18</xdr:row>
      <xdr:rowOff>31439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635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16216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49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147860</xdr:rowOff>
    </xdr:from>
    <xdr:to>
      <xdr:col>22</xdr:col>
      <xdr:colOff>114300</xdr:colOff>
      <xdr:row>14</xdr:row>
      <xdr:rowOff>103340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252885"/>
          <a:ext cx="698500" cy="2983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2915</xdr:rowOff>
    </xdr:from>
    <xdr:to>
      <xdr:col>22</xdr:col>
      <xdr:colOff>165100</xdr:colOff>
      <xdr:row>18</xdr:row>
      <xdr:rowOff>104515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136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89292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22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70555</xdr:rowOff>
    </xdr:from>
    <xdr:to>
      <xdr:col>18</xdr:col>
      <xdr:colOff>177800</xdr:colOff>
      <xdr:row>14</xdr:row>
      <xdr:rowOff>103340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518480"/>
          <a:ext cx="698500" cy="32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15545</xdr:rowOff>
    </xdr:from>
    <xdr:to>
      <xdr:col>19</xdr:col>
      <xdr:colOff>38100</xdr:colOff>
      <xdr:row>18</xdr:row>
      <xdr:rowOff>117145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149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101922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23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28518</xdr:rowOff>
    </xdr:from>
    <xdr:to>
      <xdr:col>15</xdr:col>
      <xdr:colOff>101600</xdr:colOff>
      <xdr:row>18</xdr:row>
      <xdr:rowOff>130118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62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114895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2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87230</xdr:rowOff>
    </xdr:from>
    <xdr:to>
      <xdr:col>29</xdr:col>
      <xdr:colOff>177800</xdr:colOff>
      <xdr:row>13</xdr:row>
      <xdr:rowOff>17380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192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103757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03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84696</xdr:rowOff>
    </xdr:from>
    <xdr:to>
      <xdr:col>26</xdr:col>
      <xdr:colOff>101600</xdr:colOff>
      <xdr:row>13</xdr:row>
      <xdr:rowOff>14846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189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25023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1958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97060</xdr:rowOff>
    </xdr:from>
    <xdr:to>
      <xdr:col>22</xdr:col>
      <xdr:colOff>165100</xdr:colOff>
      <xdr:row>13</xdr:row>
      <xdr:rowOff>27210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202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37387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197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52540</xdr:rowOff>
    </xdr:from>
    <xdr:to>
      <xdr:col>19</xdr:col>
      <xdr:colOff>38100</xdr:colOff>
      <xdr:row>14</xdr:row>
      <xdr:rowOff>154140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500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164317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26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19755</xdr:rowOff>
    </xdr:from>
    <xdr:to>
      <xdr:col>15</xdr:col>
      <xdr:colOff>101600</xdr:colOff>
      <xdr:row>14</xdr:row>
      <xdr:rowOff>121355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467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131532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23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33693</xdr:rowOff>
    </xdr:from>
    <xdr:to>
      <xdr:col>29</xdr:col>
      <xdr:colOff>127000</xdr:colOff>
      <xdr:row>38</xdr:row>
      <xdr:rowOff>116522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58243"/>
          <a:ext cx="0" cy="16258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88599</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5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116522</xdr:rowOff>
    </xdr:from>
    <xdr:to>
      <xdr:col>30</xdr:col>
      <xdr:colOff>25400</xdr:colOff>
      <xdr:row>38</xdr:row>
      <xdr:rowOff>116522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841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291520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0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33693</xdr:rowOff>
    </xdr:from>
    <xdr:to>
      <xdr:col>30</xdr:col>
      <xdr:colOff>25400</xdr:colOff>
      <xdr:row>33</xdr:row>
      <xdr:rowOff>33693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582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254026</xdr:rowOff>
    </xdr:from>
    <xdr:to>
      <xdr:col>29</xdr:col>
      <xdr:colOff>127000</xdr:colOff>
      <xdr:row>35</xdr:row>
      <xdr:rowOff>51829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521476"/>
          <a:ext cx="647700" cy="140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263465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738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291388</xdr:rowOff>
    </xdr:from>
    <xdr:to>
      <xdr:col>29</xdr:col>
      <xdr:colOff>177800</xdr:colOff>
      <xdr:row>36</xdr:row>
      <xdr:rowOff>50088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017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341313</xdr:rowOff>
    </xdr:from>
    <xdr:to>
      <xdr:col>26</xdr:col>
      <xdr:colOff>50800</xdr:colOff>
      <xdr:row>35</xdr:row>
      <xdr:rowOff>51829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608763"/>
          <a:ext cx="698500" cy="53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28613</xdr:rowOff>
    </xdr:from>
    <xdr:to>
      <xdr:col>26</xdr:col>
      <xdr:colOff>101600</xdr:colOff>
      <xdr:row>36</xdr:row>
      <xdr:rowOff>130213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81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114990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68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306298</xdr:rowOff>
    </xdr:from>
    <xdr:to>
      <xdr:col>22</xdr:col>
      <xdr:colOff>114300</xdr:colOff>
      <xdr:row>34</xdr:row>
      <xdr:rowOff>341313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573748"/>
          <a:ext cx="698500" cy="35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78601</xdr:rowOff>
    </xdr:from>
    <xdr:to>
      <xdr:col>22</xdr:col>
      <xdr:colOff>165100</xdr:colOff>
      <xdr:row>37</xdr:row>
      <xdr:rowOff>8751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164978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1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306298</xdr:rowOff>
    </xdr:from>
    <xdr:to>
      <xdr:col>18</xdr:col>
      <xdr:colOff>177800</xdr:colOff>
      <xdr:row>34</xdr:row>
      <xdr:rowOff>306527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573748"/>
          <a:ext cx="698500" cy="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9372</xdr:rowOff>
    </xdr:from>
    <xdr:to>
      <xdr:col>19</xdr:col>
      <xdr:colOff>38100</xdr:colOff>
      <xdr:row>36</xdr:row>
      <xdr:rowOff>110972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62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95749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4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333070</xdr:rowOff>
    </xdr:from>
    <xdr:to>
      <xdr:col>15</xdr:col>
      <xdr:colOff>101600</xdr:colOff>
      <xdr:row>36</xdr:row>
      <xdr:rowOff>91770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43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76547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2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203226</xdr:rowOff>
    </xdr:from>
    <xdr:to>
      <xdr:col>29</xdr:col>
      <xdr:colOff>177800</xdr:colOff>
      <xdr:row>34</xdr:row>
      <xdr:rowOff>304826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470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48303</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3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1029</xdr:rowOff>
    </xdr:from>
    <xdr:to>
      <xdr:col>26</xdr:col>
      <xdr:colOff>101600</xdr:colOff>
      <xdr:row>35</xdr:row>
      <xdr:rowOff>102629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611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112806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380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290513</xdr:rowOff>
    </xdr:from>
    <xdr:to>
      <xdr:col>22</xdr:col>
      <xdr:colOff>165100</xdr:colOff>
      <xdr:row>35</xdr:row>
      <xdr:rowOff>49213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557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59390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326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255498</xdr:rowOff>
    </xdr:from>
    <xdr:to>
      <xdr:col>19</xdr:col>
      <xdr:colOff>38100</xdr:colOff>
      <xdr:row>35</xdr:row>
      <xdr:rowOff>14198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522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24376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29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255727</xdr:rowOff>
    </xdr:from>
    <xdr:to>
      <xdr:col>15</xdr:col>
      <xdr:colOff>101600</xdr:colOff>
      <xdr:row>35</xdr:row>
      <xdr:rowOff>14427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523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24604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292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宮城県加美町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21,774
21,576
460.67
15,005,437
14,068,369
784,730
8,862,059
12,106,484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112954</xdr:rowOff>
    </xdr:from>
    <xdr:to>
      <xdr:col>24</xdr:col>
      <xdr:colOff>62865</xdr:colOff>
      <xdr:row>38</xdr:row>
      <xdr:rowOff>101360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56454"/>
          <a:ext cx="1270" cy="136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105187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2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101360</xdr:rowOff>
    </xdr:from>
    <xdr:to>
      <xdr:col>24</xdr:col>
      <xdr:colOff>152400</xdr:colOff>
      <xdr:row>38</xdr:row>
      <xdr:rowOff>101360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59631</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3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112954</xdr:rowOff>
    </xdr:from>
    <xdr:to>
      <xdr:col>24</xdr:col>
      <xdr:colOff>152400</xdr:colOff>
      <xdr:row>30</xdr:row>
      <xdr:rowOff>112954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143015</xdr:rowOff>
    </xdr:from>
    <xdr:to>
      <xdr:col>24</xdr:col>
      <xdr:colOff>63500</xdr:colOff>
      <xdr:row>31</xdr:row>
      <xdr:rowOff>162919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5457965"/>
          <a:ext cx="838200" cy="1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119056</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19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140629</xdr:rowOff>
    </xdr:from>
    <xdr:to>
      <xdr:col>24</xdr:col>
      <xdr:colOff>114300</xdr:colOff>
      <xdr:row>36</xdr:row>
      <xdr:rowOff>70779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4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136973</xdr:rowOff>
    </xdr:from>
    <xdr:to>
      <xdr:col>19</xdr:col>
      <xdr:colOff>177800</xdr:colOff>
      <xdr:row>31</xdr:row>
      <xdr:rowOff>143015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5451923"/>
          <a:ext cx="889000" cy="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149414</xdr:rowOff>
    </xdr:from>
    <xdr:to>
      <xdr:col>20</xdr:col>
      <xdr:colOff>38100</xdr:colOff>
      <xdr:row>36</xdr:row>
      <xdr:rowOff>79564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5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70691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4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136973</xdr:rowOff>
    </xdr:from>
    <xdr:to>
      <xdr:col>15</xdr:col>
      <xdr:colOff>50800</xdr:colOff>
      <xdr:row>34</xdr:row>
      <xdr:rowOff>72884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451923"/>
          <a:ext cx="889000" cy="450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54218</xdr:rowOff>
    </xdr:from>
    <xdr:to>
      <xdr:col>15</xdr:col>
      <xdr:colOff>101600</xdr:colOff>
      <xdr:row>36</xdr:row>
      <xdr:rowOff>155818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146945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31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72884</xdr:rowOff>
    </xdr:from>
    <xdr:to>
      <xdr:col>10</xdr:col>
      <xdr:colOff>114300</xdr:colOff>
      <xdr:row>34</xdr:row>
      <xdr:rowOff>85571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902184"/>
          <a:ext cx="889000" cy="1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16026</xdr:rowOff>
    </xdr:from>
    <xdr:to>
      <xdr:col>10</xdr:col>
      <xdr:colOff>165100</xdr:colOff>
      <xdr:row>37</xdr:row>
      <xdr:rowOff>117626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108753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5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14246</xdr:rowOff>
    </xdr:from>
    <xdr:to>
      <xdr:col>6</xdr:col>
      <xdr:colOff>38100</xdr:colOff>
      <xdr:row>37</xdr:row>
      <xdr:rowOff>115846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106973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112119</xdr:rowOff>
    </xdr:from>
    <xdr:to>
      <xdr:col>24</xdr:col>
      <xdr:colOff>114300</xdr:colOff>
      <xdr:row>32</xdr:row>
      <xdr:rowOff>42269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42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134996</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27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92215</xdr:rowOff>
    </xdr:from>
    <xdr:to>
      <xdr:col>20</xdr:col>
      <xdr:colOff>38100</xdr:colOff>
      <xdr:row>32</xdr:row>
      <xdr:rowOff>22365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40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38892</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18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86173</xdr:rowOff>
    </xdr:from>
    <xdr:to>
      <xdr:col>15</xdr:col>
      <xdr:colOff>101600</xdr:colOff>
      <xdr:row>32</xdr:row>
      <xdr:rowOff>16323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40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32850</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17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22084</xdr:rowOff>
    </xdr:from>
    <xdr:to>
      <xdr:col>10</xdr:col>
      <xdr:colOff>165100</xdr:colOff>
      <xdr:row>34</xdr:row>
      <xdr:rowOff>123684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85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140211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62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34771</xdr:rowOff>
    </xdr:from>
    <xdr:to>
      <xdr:col>6</xdr:col>
      <xdr:colOff>38100</xdr:colOff>
      <xdr:row>34</xdr:row>
      <xdr:rowOff>136371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86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152898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63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59744</xdr:rowOff>
    </xdr:from>
    <xdr:to>
      <xdr:col>24</xdr:col>
      <xdr:colOff>62865</xdr:colOff>
      <xdr:row>58</xdr:row>
      <xdr:rowOff>27599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32244"/>
          <a:ext cx="1270" cy="1339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31426</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7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27599</xdr:rowOff>
    </xdr:from>
    <xdr:to>
      <xdr:col>24</xdr:col>
      <xdr:colOff>152400</xdr:colOff>
      <xdr:row>58</xdr:row>
      <xdr:rowOff>27599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7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6421</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07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59744</xdr:rowOff>
    </xdr:from>
    <xdr:to>
      <xdr:col>24</xdr:col>
      <xdr:colOff>152400</xdr:colOff>
      <xdr:row>50</xdr:row>
      <xdr:rowOff>59744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32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158107</xdr:rowOff>
    </xdr:from>
    <xdr:to>
      <xdr:col>24</xdr:col>
      <xdr:colOff>63500</xdr:colOff>
      <xdr:row>55</xdr:row>
      <xdr:rowOff>47651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416407"/>
          <a:ext cx="838200" cy="6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26810</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6280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48383</xdr:rowOff>
    </xdr:from>
    <xdr:to>
      <xdr:col>24</xdr:col>
      <xdr:colOff>114300</xdr:colOff>
      <xdr:row>56</xdr:row>
      <xdr:rowOff>149983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4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47651</xdr:rowOff>
    </xdr:from>
    <xdr:to>
      <xdr:col>19</xdr:col>
      <xdr:colOff>177800</xdr:colOff>
      <xdr:row>55</xdr:row>
      <xdr:rowOff>144980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477401"/>
          <a:ext cx="889000" cy="97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115994</xdr:rowOff>
    </xdr:from>
    <xdr:to>
      <xdr:col>20</xdr:col>
      <xdr:colOff>38100</xdr:colOff>
      <xdr:row>57</xdr:row>
      <xdr:rowOff>46144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37271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80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153546</xdr:rowOff>
    </xdr:from>
    <xdr:to>
      <xdr:col>15</xdr:col>
      <xdr:colOff>50800</xdr:colOff>
      <xdr:row>55</xdr:row>
      <xdr:rowOff>144980</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411846"/>
          <a:ext cx="889000" cy="16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165895</xdr:rowOff>
    </xdr:from>
    <xdr:to>
      <xdr:col>15</xdr:col>
      <xdr:colOff>101600</xdr:colOff>
      <xdr:row>57</xdr:row>
      <xdr:rowOff>96045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6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87172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85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153546</xdr:rowOff>
    </xdr:from>
    <xdr:to>
      <xdr:col>10</xdr:col>
      <xdr:colOff>114300</xdr:colOff>
      <xdr:row>55</xdr:row>
      <xdr:rowOff>62695</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411846"/>
          <a:ext cx="889000" cy="80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145146</xdr:rowOff>
    </xdr:from>
    <xdr:to>
      <xdr:col>10</xdr:col>
      <xdr:colOff>165100</xdr:colOff>
      <xdr:row>57</xdr:row>
      <xdr:rowOff>75296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4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66423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83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152070</xdr:rowOff>
    </xdr:from>
    <xdr:to>
      <xdr:col>6</xdr:col>
      <xdr:colOff>38100</xdr:colOff>
      <xdr:row>57</xdr:row>
      <xdr:rowOff>82220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5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73347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84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107307</xdr:rowOff>
    </xdr:from>
    <xdr:to>
      <xdr:col>24</xdr:col>
      <xdr:colOff>114300</xdr:colOff>
      <xdr:row>55</xdr:row>
      <xdr:rowOff>37457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36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130184</xdr:rowOff>
    </xdr:from>
    <xdr:ext cx="599010"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217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168301</xdr:rowOff>
    </xdr:from>
    <xdr:to>
      <xdr:col>20</xdr:col>
      <xdr:colOff>38100</xdr:colOff>
      <xdr:row>55</xdr:row>
      <xdr:rowOff>98451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42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114978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20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94180</xdr:rowOff>
    </xdr:from>
    <xdr:to>
      <xdr:col>15</xdr:col>
      <xdr:colOff>101600</xdr:colOff>
      <xdr:row>56</xdr:row>
      <xdr:rowOff>24330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52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40857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29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102746</xdr:rowOff>
    </xdr:from>
    <xdr:to>
      <xdr:col>10</xdr:col>
      <xdr:colOff>165100</xdr:colOff>
      <xdr:row>55</xdr:row>
      <xdr:rowOff>32896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36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49423</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19795" y="9136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11895</xdr:rowOff>
    </xdr:from>
    <xdr:to>
      <xdr:col>6</xdr:col>
      <xdr:colOff>38100</xdr:colOff>
      <xdr:row>55</xdr:row>
      <xdr:rowOff>113495</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44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130022</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21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2025</xdr:rowOff>
    </xdr:from>
    <xdr:to>
      <xdr:col>24</xdr:col>
      <xdr:colOff>62865</xdr:colOff>
      <xdr:row>77</xdr:row>
      <xdr:rowOff>152615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74975"/>
          <a:ext cx="1270" cy="1179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156442</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35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152615</xdr:rowOff>
    </xdr:from>
    <xdr:to>
      <xdr:col>24</xdr:col>
      <xdr:colOff>152400</xdr:colOff>
      <xdr:row>77</xdr:row>
      <xdr:rowOff>152615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35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120152</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5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2025</xdr:rowOff>
    </xdr:from>
    <xdr:to>
      <xdr:col>24</xdr:col>
      <xdr:colOff>152400</xdr:colOff>
      <xdr:row>71</xdr:row>
      <xdr:rowOff>2025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74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8198</xdr:rowOff>
    </xdr:from>
    <xdr:to>
      <xdr:col>24</xdr:col>
      <xdr:colOff>63500</xdr:colOff>
      <xdr:row>74</xdr:row>
      <xdr:rowOff>54775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2524048"/>
          <a:ext cx="838200" cy="21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12634</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428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34207</xdr:rowOff>
    </xdr:from>
    <xdr:to>
      <xdr:col>24</xdr:col>
      <xdr:colOff>114300</xdr:colOff>
      <xdr:row>76</xdr:row>
      <xdr:rowOff>135807</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8198</xdr:rowOff>
    </xdr:from>
    <xdr:to>
      <xdr:col>19</xdr:col>
      <xdr:colOff>177800</xdr:colOff>
      <xdr:row>73</xdr:row>
      <xdr:rowOff>82950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2524048"/>
          <a:ext cx="889000" cy="7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20606</xdr:rowOff>
    </xdr:from>
    <xdr:to>
      <xdr:col>20</xdr:col>
      <xdr:colOff>38100</xdr:colOff>
      <xdr:row>76</xdr:row>
      <xdr:rowOff>122206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5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113333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14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82950</xdr:rowOff>
    </xdr:from>
    <xdr:to>
      <xdr:col>15</xdr:col>
      <xdr:colOff>50800</xdr:colOff>
      <xdr:row>75</xdr:row>
      <xdr:rowOff>2369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2598800"/>
          <a:ext cx="889000" cy="26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63582</xdr:rowOff>
    </xdr:from>
    <xdr:to>
      <xdr:col>15</xdr:col>
      <xdr:colOff>101600</xdr:colOff>
      <xdr:row>76</xdr:row>
      <xdr:rowOff>165182</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156309</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186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20085</xdr:rowOff>
    </xdr:from>
    <xdr:to>
      <xdr:col>10</xdr:col>
      <xdr:colOff>114300</xdr:colOff>
      <xdr:row>75</xdr:row>
      <xdr:rowOff>2369</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2707385"/>
          <a:ext cx="889000" cy="15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77184</xdr:rowOff>
    </xdr:from>
    <xdr:to>
      <xdr:col>10</xdr:col>
      <xdr:colOff>165100</xdr:colOff>
      <xdr:row>77</xdr:row>
      <xdr:rowOff>7334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169911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20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55353</xdr:rowOff>
    </xdr:from>
    <xdr:to>
      <xdr:col>6</xdr:col>
      <xdr:colOff>38100</xdr:colOff>
      <xdr:row>76</xdr:row>
      <xdr:rowOff>156953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8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148080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178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3975</xdr:rowOff>
    </xdr:from>
    <xdr:to>
      <xdr:col>24</xdr:col>
      <xdr:colOff>114300</xdr:colOff>
      <xdr:row>74</xdr:row>
      <xdr:rowOff>105575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26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26852</xdr:rowOff>
    </xdr:from>
    <xdr:ext cx="534377"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54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128848</xdr:rowOff>
    </xdr:from>
    <xdr:to>
      <xdr:col>20</xdr:col>
      <xdr:colOff>38100</xdr:colOff>
      <xdr:row>73</xdr:row>
      <xdr:rowOff>58998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247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71</xdr:row>
      <xdr:rowOff>75525</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30111" y="1224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32150</xdr:rowOff>
    </xdr:from>
    <xdr:to>
      <xdr:col>15</xdr:col>
      <xdr:colOff>101600</xdr:colOff>
      <xdr:row>73</xdr:row>
      <xdr:rowOff>133750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25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150277</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41111" y="1232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123019</xdr:rowOff>
    </xdr:from>
    <xdr:to>
      <xdr:col>10</xdr:col>
      <xdr:colOff>165100</xdr:colOff>
      <xdr:row>75</xdr:row>
      <xdr:rowOff>53169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281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69696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258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140735</xdr:rowOff>
    </xdr:from>
    <xdr:to>
      <xdr:col>6</xdr:col>
      <xdr:colOff>38100</xdr:colOff>
      <xdr:row>74</xdr:row>
      <xdr:rowOff>70885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265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87412</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63111" y="1243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121355</xdr:rowOff>
    </xdr:from>
    <xdr:to>
      <xdr:col>24</xdr:col>
      <xdr:colOff>62865</xdr:colOff>
      <xdr:row>98</xdr:row>
      <xdr:rowOff>5474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380405"/>
          <a:ext cx="1270" cy="1427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9301</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1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5474</xdr:rowOff>
    </xdr:from>
    <xdr:to>
      <xdr:col>24</xdr:col>
      <xdr:colOff>152400</xdr:colOff>
      <xdr:row>98</xdr:row>
      <xdr:rowOff>5474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0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68032</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15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121355</xdr:rowOff>
    </xdr:from>
    <xdr:to>
      <xdr:col>24</xdr:col>
      <xdr:colOff>152400</xdr:colOff>
      <xdr:row>89</xdr:row>
      <xdr:rowOff>121355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38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17856</xdr:rowOff>
    </xdr:from>
    <xdr:to>
      <xdr:col>24</xdr:col>
      <xdr:colOff>63500</xdr:colOff>
      <xdr:row>95</xdr:row>
      <xdr:rowOff>60300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134156"/>
          <a:ext cx="838200" cy="21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161878</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106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139001</xdr:rowOff>
    </xdr:from>
    <xdr:to>
      <xdr:col>24</xdr:col>
      <xdr:colOff>114300</xdr:colOff>
      <xdr:row>95</xdr:row>
      <xdr:rowOff>69151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17856</xdr:rowOff>
    </xdr:from>
    <xdr:to>
      <xdr:col>19</xdr:col>
      <xdr:colOff>177800</xdr:colOff>
      <xdr:row>96</xdr:row>
      <xdr:rowOff>117260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134156"/>
          <a:ext cx="889000" cy="44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69641</xdr:rowOff>
    </xdr:from>
    <xdr:to>
      <xdr:col>20</xdr:col>
      <xdr:colOff>38100</xdr:colOff>
      <xdr:row>93</xdr:row>
      <xdr:rowOff>171241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01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16318</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578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39497</xdr:rowOff>
    </xdr:from>
    <xdr:to>
      <xdr:col>15</xdr:col>
      <xdr:colOff>50800</xdr:colOff>
      <xdr:row>96</xdr:row>
      <xdr:rowOff>117260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6498697"/>
          <a:ext cx="889000" cy="7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137764</xdr:rowOff>
    </xdr:from>
    <xdr:to>
      <xdr:col>15</xdr:col>
      <xdr:colOff>101600</xdr:colOff>
      <xdr:row>96</xdr:row>
      <xdr:rowOff>67914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84441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20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39497</xdr:rowOff>
    </xdr:from>
    <xdr:to>
      <xdr:col>10</xdr:col>
      <xdr:colOff>114300</xdr:colOff>
      <xdr:row>97</xdr:row>
      <xdr:rowOff>291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498697"/>
          <a:ext cx="889000" cy="13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28550</xdr:rowOff>
    </xdr:from>
    <xdr:to>
      <xdr:col>10</xdr:col>
      <xdr:colOff>165100</xdr:colOff>
      <xdr:row>96</xdr:row>
      <xdr:rowOff>130150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121277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5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80671</xdr:rowOff>
    </xdr:from>
    <xdr:to>
      <xdr:col>6</xdr:col>
      <xdr:colOff>38100</xdr:colOff>
      <xdr:row>97</xdr:row>
      <xdr:rowOff>10821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27348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9500</xdr:rowOff>
    </xdr:from>
    <xdr:to>
      <xdr:col>24</xdr:col>
      <xdr:colOff>114300</xdr:colOff>
      <xdr:row>95</xdr:row>
      <xdr:rowOff>111100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29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159377</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27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138506</xdr:rowOff>
    </xdr:from>
    <xdr:to>
      <xdr:col>20</xdr:col>
      <xdr:colOff>38100</xdr:colOff>
      <xdr:row>94</xdr:row>
      <xdr:rowOff>68656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08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59783</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17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66460</xdr:rowOff>
    </xdr:from>
    <xdr:to>
      <xdr:col>15</xdr:col>
      <xdr:colOff>101600</xdr:colOff>
      <xdr:row>96</xdr:row>
      <xdr:rowOff>168060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5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159187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61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160147</xdr:rowOff>
    </xdr:from>
    <xdr:to>
      <xdr:col>10</xdr:col>
      <xdr:colOff>165100</xdr:colOff>
      <xdr:row>96</xdr:row>
      <xdr:rowOff>90297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44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106824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22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120941</xdr:rowOff>
    </xdr:from>
    <xdr:to>
      <xdr:col>6</xdr:col>
      <xdr:colOff>38100</xdr:colOff>
      <xdr:row>97</xdr:row>
      <xdr:rowOff>51091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58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42218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67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53710</xdr:rowOff>
    </xdr:from>
    <xdr:to>
      <xdr:col>54</xdr:col>
      <xdr:colOff>189865</xdr:colOff>
      <xdr:row>39</xdr:row>
      <xdr:rowOff>48561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540110"/>
          <a:ext cx="1270" cy="1195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52388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3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48561</xdr:rowOff>
    </xdr:from>
    <xdr:to>
      <xdr:col>55</xdr:col>
      <xdr:colOff>88900</xdr:colOff>
      <xdr:row>39</xdr:row>
      <xdr:rowOff>48561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35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387</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315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53710</xdr:rowOff>
    </xdr:from>
    <xdr:to>
      <xdr:col>55</xdr:col>
      <xdr:colOff>88900</xdr:colOff>
      <xdr:row>32</xdr:row>
      <xdr:rowOff>53710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540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149594</xdr:rowOff>
    </xdr:from>
    <xdr:to>
      <xdr:col>55</xdr:col>
      <xdr:colOff>0</xdr:colOff>
      <xdr:row>36</xdr:row>
      <xdr:rowOff>71586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150344"/>
          <a:ext cx="838200" cy="9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50694</xdr:rowOff>
    </xdr:from>
    <xdr:ext cx="534377"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394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72267</xdr:rowOff>
    </xdr:from>
    <xdr:to>
      <xdr:col>55</xdr:col>
      <xdr:colOff>50800</xdr:colOff>
      <xdr:row>38</xdr:row>
      <xdr:rowOff>2417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52375</xdr:rowOff>
    </xdr:from>
    <xdr:to>
      <xdr:col>50</xdr:col>
      <xdr:colOff>114300</xdr:colOff>
      <xdr:row>35</xdr:row>
      <xdr:rowOff>149594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195875"/>
          <a:ext cx="889000" cy="95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123135</xdr:rowOff>
    </xdr:from>
    <xdr:to>
      <xdr:col>50</xdr:col>
      <xdr:colOff>165100</xdr:colOff>
      <xdr:row>38</xdr:row>
      <xdr:rowOff>53285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6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44412</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55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52375</xdr:rowOff>
    </xdr:from>
    <xdr:to>
      <xdr:col>45</xdr:col>
      <xdr:colOff>177800</xdr:colOff>
      <xdr:row>37</xdr:row>
      <xdr:rowOff>26927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195875"/>
          <a:ext cx="889000" cy="117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59923</xdr:rowOff>
    </xdr:from>
    <xdr:to>
      <xdr:col>46</xdr:col>
      <xdr:colOff>38100</xdr:colOff>
      <xdr:row>32</xdr:row>
      <xdr:rowOff>161523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54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152650</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639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165687</xdr:rowOff>
    </xdr:from>
    <xdr:to>
      <xdr:col>41</xdr:col>
      <xdr:colOff>50800</xdr:colOff>
      <xdr:row>37</xdr:row>
      <xdr:rowOff>26927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166437"/>
          <a:ext cx="889000" cy="20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870</xdr:rowOff>
    </xdr:from>
    <xdr:to>
      <xdr:col>41</xdr:col>
      <xdr:colOff>101600</xdr:colOff>
      <xdr:row>38</xdr:row>
      <xdr:rowOff>102470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515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93597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60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29473</xdr:rowOff>
    </xdr:from>
    <xdr:to>
      <xdr:col>36</xdr:col>
      <xdr:colOff>165100</xdr:colOff>
      <xdr:row>38</xdr:row>
      <xdr:rowOff>131073</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544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122200</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63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20786</xdr:rowOff>
    </xdr:from>
    <xdr:to>
      <xdr:col>55</xdr:col>
      <xdr:colOff>50800</xdr:colOff>
      <xdr:row>36</xdr:row>
      <xdr:rowOff>122386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19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43663</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04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98794</xdr:rowOff>
    </xdr:from>
    <xdr:to>
      <xdr:col>50</xdr:col>
      <xdr:colOff>165100</xdr:colOff>
      <xdr:row>36</xdr:row>
      <xdr:rowOff>28944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09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45471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87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1575</xdr:rowOff>
    </xdr:from>
    <xdr:to>
      <xdr:col>46</xdr:col>
      <xdr:colOff>38100</xdr:colOff>
      <xdr:row>30</xdr:row>
      <xdr:rowOff>103175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14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119702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4920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147577</xdr:rowOff>
    </xdr:from>
    <xdr:to>
      <xdr:col>41</xdr:col>
      <xdr:colOff>101600</xdr:colOff>
      <xdr:row>37</xdr:row>
      <xdr:rowOff>77727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1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94254</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09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114887</xdr:rowOff>
    </xdr:from>
    <xdr:to>
      <xdr:col>36</xdr:col>
      <xdr:colOff>165100</xdr:colOff>
      <xdr:row>36</xdr:row>
      <xdr:rowOff>45037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11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61564</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5890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7308</xdr:rowOff>
    </xdr:from>
    <xdr:to>
      <xdr:col>54</xdr:col>
      <xdr:colOff>189865</xdr:colOff>
      <xdr:row>58</xdr:row>
      <xdr:rowOff>81102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51258"/>
          <a:ext cx="1270" cy="1273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84929</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02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81102</xdr:rowOff>
    </xdr:from>
    <xdr:to>
      <xdr:col>55</xdr:col>
      <xdr:colOff>88900</xdr:colOff>
      <xdr:row>58</xdr:row>
      <xdr:rowOff>81102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02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125435</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26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7308</xdr:rowOff>
    </xdr:from>
    <xdr:to>
      <xdr:col>55</xdr:col>
      <xdr:colOff>88900</xdr:colOff>
      <xdr:row>51</xdr:row>
      <xdr:rowOff>7308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51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53997</xdr:rowOff>
    </xdr:from>
    <xdr:to>
      <xdr:col>55</xdr:col>
      <xdr:colOff>0</xdr:colOff>
      <xdr:row>55</xdr:row>
      <xdr:rowOff>71262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483747"/>
          <a:ext cx="838200" cy="17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21280</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622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42853</xdr:rowOff>
    </xdr:from>
    <xdr:to>
      <xdr:col>55</xdr:col>
      <xdr:colOff>50800</xdr:colOff>
      <xdr:row>56</xdr:row>
      <xdr:rowOff>144453</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64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53997</xdr:rowOff>
    </xdr:from>
    <xdr:to>
      <xdr:col>50</xdr:col>
      <xdr:colOff>114300</xdr:colOff>
      <xdr:row>55</xdr:row>
      <xdr:rowOff>103527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483747"/>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122308</xdr:rowOff>
    </xdr:from>
    <xdr:to>
      <xdr:col>50</xdr:col>
      <xdr:colOff>165100</xdr:colOff>
      <xdr:row>56</xdr:row>
      <xdr:rowOff>52458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55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43585</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64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127889</xdr:rowOff>
    </xdr:from>
    <xdr:to>
      <xdr:col>45</xdr:col>
      <xdr:colOff>177800</xdr:colOff>
      <xdr:row>55</xdr:row>
      <xdr:rowOff>103527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9386189"/>
          <a:ext cx="889000" cy="14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147193</xdr:rowOff>
    </xdr:from>
    <xdr:to>
      <xdr:col>46</xdr:col>
      <xdr:colOff>38100</xdr:colOff>
      <xdr:row>56</xdr:row>
      <xdr:rowOff>77343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576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68470</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66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127889</xdr:rowOff>
    </xdr:from>
    <xdr:to>
      <xdr:col>41</xdr:col>
      <xdr:colOff>50800</xdr:colOff>
      <xdr:row>56</xdr:row>
      <xdr:rowOff>53453</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386189"/>
          <a:ext cx="889000" cy="26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90326</xdr:rowOff>
    </xdr:from>
    <xdr:to>
      <xdr:col>41</xdr:col>
      <xdr:colOff>101600</xdr:colOff>
      <xdr:row>56</xdr:row>
      <xdr:rowOff>20476</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52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11603</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61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147476</xdr:rowOff>
    </xdr:from>
    <xdr:to>
      <xdr:col>36</xdr:col>
      <xdr:colOff>165100</xdr:colOff>
      <xdr:row>56</xdr:row>
      <xdr:rowOff>77626</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94153</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35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20462</xdr:rowOff>
    </xdr:from>
    <xdr:to>
      <xdr:col>55</xdr:col>
      <xdr:colOff>50800</xdr:colOff>
      <xdr:row>55</xdr:row>
      <xdr:rowOff>122062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45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43339</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30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3197</xdr:rowOff>
    </xdr:from>
    <xdr:to>
      <xdr:col>50</xdr:col>
      <xdr:colOff>165100</xdr:colOff>
      <xdr:row>55</xdr:row>
      <xdr:rowOff>104797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43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121324</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20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52727</xdr:rowOff>
    </xdr:from>
    <xdr:to>
      <xdr:col>46</xdr:col>
      <xdr:colOff>38100</xdr:colOff>
      <xdr:row>55</xdr:row>
      <xdr:rowOff>154327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48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170854</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25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77089</xdr:rowOff>
    </xdr:from>
    <xdr:to>
      <xdr:col>41</xdr:col>
      <xdr:colOff>101600</xdr:colOff>
      <xdr:row>55</xdr:row>
      <xdr:rowOff>7239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33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23766</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11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2653</xdr:rowOff>
    </xdr:from>
    <xdr:to>
      <xdr:col>36</xdr:col>
      <xdr:colOff>165100</xdr:colOff>
      <xdr:row>56</xdr:row>
      <xdr:rowOff>104253</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60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95380</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69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16925</xdr:rowOff>
    </xdr:from>
    <xdr:to>
      <xdr:col>54</xdr:col>
      <xdr:colOff>189865</xdr:colOff>
      <xdr:row>79</xdr:row>
      <xdr:rowOff>98862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018425"/>
          <a:ext cx="1270" cy="1624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102689</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6472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98862</xdr:rowOff>
    </xdr:from>
    <xdr:to>
      <xdr:col>55</xdr:col>
      <xdr:colOff>88900</xdr:colOff>
      <xdr:row>79</xdr:row>
      <xdr:rowOff>98862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64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135052</xdr:rowOff>
    </xdr:from>
    <xdr:ext cx="534377"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79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16925</xdr:rowOff>
    </xdr:from>
    <xdr:to>
      <xdr:col>55</xdr:col>
      <xdr:colOff>88900</xdr:colOff>
      <xdr:row>70</xdr:row>
      <xdr:rowOff>16925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01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94503</xdr:rowOff>
    </xdr:from>
    <xdr:to>
      <xdr:col>55</xdr:col>
      <xdr:colOff>0</xdr:colOff>
      <xdr:row>79</xdr:row>
      <xdr:rowOff>95090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639053"/>
          <a:ext cx="838200" cy="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61175</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62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38298</xdr:rowOff>
    </xdr:from>
    <xdr:to>
      <xdr:col>55</xdr:col>
      <xdr:colOff>50800</xdr:colOff>
      <xdr:row>78</xdr:row>
      <xdr:rowOff>139898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1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66548</xdr:rowOff>
    </xdr:from>
    <xdr:to>
      <xdr:col>50</xdr:col>
      <xdr:colOff>114300</xdr:colOff>
      <xdr:row>79</xdr:row>
      <xdr:rowOff>95090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611098"/>
          <a:ext cx="889000" cy="2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162869</xdr:rowOff>
    </xdr:from>
    <xdr:to>
      <xdr:col>50</xdr:col>
      <xdr:colOff>165100</xdr:colOff>
      <xdr:row>78</xdr:row>
      <xdr:rowOff>93019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6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109546</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13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66548</xdr:rowOff>
    </xdr:from>
    <xdr:to>
      <xdr:col>45</xdr:col>
      <xdr:colOff>177800</xdr:colOff>
      <xdr:row>79</xdr:row>
      <xdr:rowOff>92903</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611098"/>
          <a:ext cx="889000" cy="2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5559</xdr:rowOff>
    </xdr:from>
    <xdr:to>
      <xdr:col>46</xdr:col>
      <xdr:colOff>38100</xdr:colOff>
      <xdr:row>78</xdr:row>
      <xdr:rowOff>107159</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7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123686</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15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1022</xdr:rowOff>
    </xdr:from>
    <xdr:to>
      <xdr:col>41</xdr:col>
      <xdr:colOff>50800</xdr:colOff>
      <xdr:row>79</xdr:row>
      <xdr:rowOff>92903</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545572"/>
          <a:ext cx="889000" cy="9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130211</xdr:rowOff>
    </xdr:from>
    <xdr:to>
      <xdr:col>41</xdr:col>
      <xdr:colOff>101600</xdr:colOff>
      <xdr:row>78</xdr:row>
      <xdr:rowOff>60361</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33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76888</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10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151749</xdr:rowOff>
    </xdr:from>
    <xdr:to>
      <xdr:col>36</xdr:col>
      <xdr:colOff>165100</xdr:colOff>
      <xdr:row>78</xdr:row>
      <xdr:rowOff>81899</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35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98426</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12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43703</xdr:rowOff>
    </xdr:from>
    <xdr:to>
      <xdr:col>55</xdr:col>
      <xdr:colOff>50800</xdr:colOff>
      <xdr:row>79</xdr:row>
      <xdr:rowOff>145303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8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130080</xdr:rowOff>
    </xdr:from>
    <xdr:ext cx="378565"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503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44290</xdr:rowOff>
    </xdr:from>
    <xdr:to>
      <xdr:col>50</xdr:col>
      <xdr:colOff>165100</xdr:colOff>
      <xdr:row>79</xdr:row>
      <xdr:rowOff>145890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8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137017</xdr:rowOff>
    </xdr:from>
    <xdr:ext cx="378565"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50017" y="13681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15748</xdr:rowOff>
    </xdr:from>
    <xdr:to>
      <xdr:col>46</xdr:col>
      <xdr:colOff>38100</xdr:colOff>
      <xdr:row>79</xdr:row>
      <xdr:rowOff>117348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56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108475</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15428" y="1365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42103</xdr:rowOff>
    </xdr:from>
    <xdr:to>
      <xdr:col>41</xdr:col>
      <xdr:colOff>101600</xdr:colOff>
      <xdr:row>79</xdr:row>
      <xdr:rowOff>143703</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8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134830</xdr:rowOff>
    </xdr:from>
    <xdr:ext cx="378565"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672017" y="13679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121672</xdr:rowOff>
    </xdr:from>
    <xdr:to>
      <xdr:col>36</xdr:col>
      <xdr:colOff>165100</xdr:colOff>
      <xdr:row>79</xdr:row>
      <xdr:rowOff>51822</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49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42949</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37428" y="1358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161874</xdr:rowOff>
    </xdr:from>
    <xdr:to>
      <xdr:col>54</xdr:col>
      <xdr:colOff>189865</xdr:colOff>
      <xdr:row>98</xdr:row>
      <xdr:rowOff>151963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592374"/>
          <a:ext cx="1270" cy="136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155790</xdr:rowOff>
    </xdr:from>
    <xdr:ext cx="469744"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95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151963</xdr:rowOff>
    </xdr:from>
    <xdr:to>
      <xdr:col>55</xdr:col>
      <xdr:colOff>88900</xdr:colOff>
      <xdr:row>98</xdr:row>
      <xdr:rowOff>151963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954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108551</xdr:rowOff>
    </xdr:from>
    <xdr:ext cx="534377"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36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161874</xdr:rowOff>
    </xdr:from>
    <xdr:to>
      <xdr:col>55</xdr:col>
      <xdr:colOff>88900</xdr:colOff>
      <xdr:row>90</xdr:row>
      <xdr:rowOff>161874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592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73537</xdr:rowOff>
    </xdr:from>
    <xdr:to>
      <xdr:col>55</xdr:col>
      <xdr:colOff>0</xdr:colOff>
      <xdr:row>93</xdr:row>
      <xdr:rowOff>164863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9639300" y="16018387"/>
          <a:ext cx="838200" cy="9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81353</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540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102926</xdr:rowOff>
    </xdr:from>
    <xdr:to>
      <xdr:col>55</xdr:col>
      <xdr:colOff>50800</xdr:colOff>
      <xdr:row>97</xdr:row>
      <xdr:rowOff>33076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56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73537</xdr:rowOff>
    </xdr:from>
    <xdr:to>
      <xdr:col>50</xdr:col>
      <xdr:colOff>114300</xdr:colOff>
      <xdr:row>94</xdr:row>
      <xdr:rowOff>32649</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8750300" y="16018387"/>
          <a:ext cx="889000" cy="13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25806</xdr:rowOff>
    </xdr:from>
    <xdr:to>
      <xdr:col>50</xdr:col>
      <xdr:colOff>165100</xdr:colOff>
      <xdr:row>96</xdr:row>
      <xdr:rowOff>127406</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48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118533</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57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141464</xdr:rowOff>
    </xdr:from>
    <xdr:to>
      <xdr:col>45</xdr:col>
      <xdr:colOff>177800</xdr:colOff>
      <xdr:row>94</xdr:row>
      <xdr:rowOff>32649</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7861300" y="15914864"/>
          <a:ext cx="889000" cy="23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72033</xdr:rowOff>
    </xdr:from>
    <xdr:to>
      <xdr:col>46</xdr:col>
      <xdr:colOff>38100</xdr:colOff>
      <xdr:row>97</xdr:row>
      <xdr:rowOff>2183</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53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164760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62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141464</xdr:rowOff>
    </xdr:from>
    <xdr:to>
      <xdr:col>41</xdr:col>
      <xdr:colOff>50800</xdr:colOff>
      <xdr:row>95</xdr:row>
      <xdr:rowOff>116856</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6972300" y="15914864"/>
          <a:ext cx="889000" cy="48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31635</xdr:rowOff>
    </xdr:from>
    <xdr:to>
      <xdr:col>41</xdr:col>
      <xdr:colOff>101600</xdr:colOff>
      <xdr:row>96</xdr:row>
      <xdr:rowOff>133235</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124362</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58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72603</xdr:rowOff>
    </xdr:from>
    <xdr:to>
      <xdr:col>36</xdr:col>
      <xdr:colOff>165100</xdr:colOff>
      <xdr:row>97</xdr:row>
      <xdr:rowOff>2753</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53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165330</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62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114063</xdr:rowOff>
    </xdr:from>
    <xdr:to>
      <xdr:col>55</xdr:col>
      <xdr:colOff>50800</xdr:colOff>
      <xdr:row>94</xdr:row>
      <xdr:rowOff>44213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05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136940</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591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22737</xdr:rowOff>
    </xdr:from>
    <xdr:to>
      <xdr:col>50</xdr:col>
      <xdr:colOff>165100</xdr:colOff>
      <xdr:row>93</xdr:row>
      <xdr:rowOff>124337</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59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140864</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574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153299</xdr:rowOff>
    </xdr:from>
    <xdr:to>
      <xdr:col>46</xdr:col>
      <xdr:colOff>38100</xdr:colOff>
      <xdr:row>94</xdr:row>
      <xdr:rowOff>83449</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09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99976</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587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90664</xdr:rowOff>
    </xdr:from>
    <xdr:to>
      <xdr:col>41</xdr:col>
      <xdr:colOff>101600</xdr:colOff>
      <xdr:row>93</xdr:row>
      <xdr:rowOff>20814</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586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37341</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563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66056</xdr:rowOff>
    </xdr:from>
    <xdr:to>
      <xdr:col>36</xdr:col>
      <xdr:colOff>165100</xdr:colOff>
      <xdr:row>95</xdr:row>
      <xdr:rowOff>167656</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35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12733</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612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99385</xdr:rowOff>
    </xdr:from>
    <xdr:to>
      <xdr:col>85</xdr:col>
      <xdr:colOff>126364</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242885"/>
          <a:ext cx="1269" cy="1542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109940</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7964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46062</xdr:rowOff>
    </xdr:from>
    <xdr:ext cx="534377"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501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99385</xdr:rowOff>
    </xdr:from>
    <xdr:to>
      <xdr:col>86</xdr:col>
      <xdr:colOff>25400</xdr:colOff>
      <xdr:row>30</xdr:row>
      <xdr:rowOff>99385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242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56686</xdr:rowOff>
    </xdr:from>
    <xdr:to>
      <xdr:col>85</xdr:col>
      <xdr:colOff>127000</xdr:colOff>
      <xdr:row>39</xdr:row>
      <xdr:rowOff>20191</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5481300" y="6571786"/>
          <a:ext cx="838200" cy="13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154391</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669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4514</xdr:rowOff>
    </xdr:from>
    <xdr:to>
      <xdr:col>85</xdr:col>
      <xdr:colOff>177800</xdr:colOff>
      <xdr:row>39</xdr:row>
      <xdr:rowOff>106114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6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121003</xdr:rowOff>
    </xdr:from>
    <xdr:to>
      <xdr:col>81</xdr:col>
      <xdr:colOff>50800</xdr:colOff>
      <xdr:row>39</xdr:row>
      <xdr:rowOff>20191</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4592300" y="6636103"/>
          <a:ext cx="889000" cy="7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162623</xdr:rowOff>
    </xdr:from>
    <xdr:to>
      <xdr:col>81</xdr:col>
      <xdr:colOff>101600</xdr:colOff>
      <xdr:row>39</xdr:row>
      <xdr:rowOff>92773</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67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83900</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77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121003</xdr:rowOff>
    </xdr:from>
    <xdr:to>
      <xdr:col>76</xdr:col>
      <xdr:colOff>114300</xdr:colOff>
      <xdr:row>39</xdr:row>
      <xdr:rowOff>3536</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3703300" y="6636103"/>
          <a:ext cx="889000" cy="5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157137</xdr:rowOff>
    </xdr:from>
    <xdr:to>
      <xdr:col>76</xdr:col>
      <xdr:colOff>165100</xdr:colOff>
      <xdr:row>39</xdr:row>
      <xdr:rowOff>87287</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67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78414</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764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3536</xdr:rowOff>
    </xdr:from>
    <xdr:to>
      <xdr:col>71</xdr:col>
      <xdr:colOff>177800</xdr:colOff>
      <xdr:row>39</xdr:row>
      <xdr:rowOff>92576</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flipV="1">
          <a:off x="12814300" y="6690086"/>
          <a:ext cx="889000" cy="89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160517</xdr:rowOff>
    </xdr:from>
    <xdr:to>
      <xdr:col>72</xdr:col>
      <xdr:colOff>38100</xdr:colOff>
      <xdr:row>39</xdr:row>
      <xdr:rowOff>90667</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67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81794</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428" y="6768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10065</xdr:rowOff>
    </xdr:from>
    <xdr:to>
      <xdr:col>67</xdr:col>
      <xdr:colOff>101600</xdr:colOff>
      <xdr:row>39</xdr:row>
      <xdr:rowOff>111665</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69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128192</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47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5886</xdr:rowOff>
    </xdr:from>
    <xdr:to>
      <xdr:col>85</xdr:col>
      <xdr:colOff>177800</xdr:colOff>
      <xdr:row>38</xdr:row>
      <xdr:rowOff>107486</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52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28763</xdr:rowOff>
    </xdr:from>
    <xdr:ext cx="534377"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37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140841</xdr:rowOff>
    </xdr:from>
    <xdr:to>
      <xdr:col>81</xdr:col>
      <xdr:colOff>101600</xdr:colOff>
      <xdr:row>39</xdr:row>
      <xdr:rowOff>70991</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65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87518</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246428" y="6431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70203</xdr:rowOff>
    </xdr:from>
    <xdr:to>
      <xdr:col>76</xdr:col>
      <xdr:colOff>165100</xdr:colOff>
      <xdr:row>39</xdr:row>
      <xdr:rowOff>353</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58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16881</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357428" y="636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124186</xdr:rowOff>
    </xdr:from>
    <xdr:to>
      <xdr:col>72</xdr:col>
      <xdr:colOff>38100</xdr:colOff>
      <xdr:row>39</xdr:row>
      <xdr:rowOff>54336</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63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70863</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468428" y="6414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41776</xdr:rowOff>
    </xdr:from>
    <xdr:to>
      <xdr:col>67</xdr:col>
      <xdr:colOff>101600</xdr:colOff>
      <xdr:row>39</xdr:row>
      <xdr:rowOff>143376</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72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134503</xdr:rowOff>
    </xdr:from>
    <xdr:ext cx="378565"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625017" y="6821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83255</xdr:rowOff>
    </xdr:from>
    <xdr:to>
      <xdr:col>85</xdr:col>
      <xdr:colOff>126364</xdr:colOff>
      <xdr:row>78</xdr:row>
      <xdr:rowOff>22219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084755"/>
          <a:ext cx="1269" cy="13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26046</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39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22219</xdr:rowOff>
    </xdr:from>
    <xdr:to>
      <xdr:col>86</xdr:col>
      <xdr:colOff>25400</xdr:colOff>
      <xdr:row>78</xdr:row>
      <xdr:rowOff>22219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395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29932</xdr:rowOff>
    </xdr:from>
    <xdr:ext cx="534377"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85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83255</xdr:rowOff>
    </xdr:from>
    <xdr:to>
      <xdr:col>86</xdr:col>
      <xdr:colOff>25400</xdr:colOff>
      <xdr:row>70</xdr:row>
      <xdr:rowOff>83255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084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134100</xdr:rowOff>
    </xdr:from>
    <xdr:to>
      <xdr:col>85</xdr:col>
      <xdr:colOff>127000</xdr:colOff>
      <xdr:row>71</xdr:row>
      <xdr:rowOff>161207</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5481300" y="12307050"/>
          <a:ext cx="838200" cy="2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151033</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2838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1156</xdr:rowOff>
    </xdr:from>
    <xdr:to>
      <xdr:col>85</xdr:col>
      <xdr:colOff>177800</xdr:colOff>
      <xdr:row>75</xdr:row>
      <xdr:rowOff>102756</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285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88227</xdr:rowOff>
    </xdr:from>
    <xdr:to>
      <xdr:col>81</xdr:col>
      <xdr:colOff>50800</xdr:colOff>
      <xdr:row>71</xdr:row>
      <xdr:rowOff>134100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4592300" y="12261177"/>
          <a:ext cx="889000" cy="4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30969</xdr:rowOff>
    </xdr:from>
    <xdr:to>
      <xdr:col>81</xdr:col>
      <xdr:colOff>101600</xdr:colOff>
      <xdr:row>75</xdr:row>
      <xdr:rowOff>132569</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288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123696</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298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63309</xdr:rowOff>
    </xdr:from>
    <xdr:to>
      <xdr:col>76</xdr:col>
      <xdr:colOff>114300</xdr:colOff>
      <xdr:row>71</xdr:row>
      <xdr:rowOff>88227</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3703300" y="12236259"/>
          <a:ext cx="8890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84709</xdr:rowOff>
    </xdr:from>
    <xdr:to>
      <xdr:col>76</xdr:col>
      <xdr:colOff>165100</xdr:colOff>
      <xdr:row>76</xdr:row>
      <xdr:rowOff>14858</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29434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5987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03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39745</xdr:rowOff>
    </xdr:from>
    <xdr:to>
      <xdr:col>71</xdr:col>
      <xdr:colOff>177800</xdr:colOff>
      <xdr:row>71</xdr:row>
      <xdr:rowOff>63309</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2212695"/>
          <a:ext cx="889000" cy="2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13348</xdr:rowOff>
    </xdr:from>
    <xdr:to>
      <xdr:col>72</xdr:col>
      <xdr:colOff>38100</xdr:colOff>
      <xdr:row>75</xdr:row>
      <xdr:rowOff>114948</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106075</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96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7385</xdr:rowOff>
    </xdr:from>
    <xdr:to>
      <xdr:col>67</xdr:col>
      <xdr:colOff>101600</xdr:colOff>
      <xdr:row>75</xdr:row>
      <xdr:rowOff>108985</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100112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95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110407</xdr:rowOff>
    </xdr:from>
    <xdr:to>
      <xdr:col>85</xdr:col>
      <xdr:colOff>177800</xdr:colOff>
      <xdr:row>72</xdr:row>
      <xdr:rowOff>40557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228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133284</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213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83300</xdr:rowOff>
    </xdr:from>
    <xdr:to>
      <xdr:col>81</xdr:col>
      <xdr:colOff>101600</xdr:colOff>
      <xdr:row>72</xdr:row>
      <xdr:rowOff>13450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2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29977</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203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37427</xdr:rowOff>
    </xdr:from>
    <xdr:to>
      <xdr:col>76</xdr:col>
      <xdr:colOff>165100</xdr:colOff>
      <xdr:row>71</xdr:row>
      <xdr:rowOff>139027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221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155554</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1985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12509</xdr:rowOff>
    </xdr:from>
    <xdr:to>
      <xdr:col>72</xdr:col>
      <xdr:colOff>38100</xdr:colOff>
      <xdr:row>71</xdr:row>
      <xdr:rowOff>114109</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218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130636</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196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160395</xdr:rowOff>
    </xdr:from>
    <xdr:to>
      <xdr:col>67</xdr:col>
      <xdr:colOff>101600</xdr:colOff>
      <xdr:row>71</xdr:row>
      <xdr:rowOff>90545</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216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107072</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193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156969</xdr:rowOff>
    </xdr:from>
    <xdr:to>
      <xdr:col>85</xdr:col>
      <xdr:colOff>126364</xdr:colOff>
      <xdr:row>98</xdr:row>
      <xdr:rowOff>139294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58919"/>
          <a:ext cx="1269" cy="118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143121</xdr:rowOff>
    </xdr:from>
    <xdr:ext cx="313932"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452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139294</xdr:rowOff>
    </xdr:from>
    <xdr:to>
      <xdr:col>86</xdr:col>
      <xdr:colOff>25400</xdr:colOff>
      <xdr:row>98</xdr:row>
      <xdr:rowOff>139294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103646</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34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156969</xdr:rowOff>
    </xdr:from>
    <xdr:to>
      <xdr:col>86</xdr:col>
      <xdr:colOff>25400</xdr:colOff>
      <xdr:row>91</xdr:row>
      <xdr:rowOff>156969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58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34151</xdr:rowOff>
    </xdr:from>
    <xdr:to>
      <xdr:col>85</xdr:col>
      <xdr:colOff>127000</xdr:colOff>
      <xdr:row>98</xdr:row>
      <xdr:rowOff>52786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836251"/>
          <a:ext cx="838200" cy="1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148942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608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126065</xdr:rowOff>
    </xdr:from>
    <xdr:to>
      <xdr:col>85</xdr:col>
      <xdr:colOff>177800</xdr:colOff>
      <xdr:row>98</xdr:row>
      <xdr:rowOff>56215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5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52786</xdr:rowOff>
    </xdr:from>
    <xdr:to>
      <xdr:col>81</xdr:col>
      <xdr:colOff>50800</xdr:colOff>
      <xdr:row>98</xdr:row>
      <xdr:rowOff>108866</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854886"/>
          <a:ext cx="889000" cy="5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125513</xdr:rowOff>
    </xdr:from>
    <xdr:to>
      <xdr:col>81</xdr:col>
      <xdr:colOff>101600</xdr:colOff>
      <xdr:row>98</xdr:row>
      <xdr:rowOff>55663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75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72190</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53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108866</xdr:rowOff>
    </xdr:from>
    <xdr:to>
      <xdr:col>76</xdr:col>
      <xdr:colOff>114300</xdr:colOff>
      <xdr:row>98</xdr:row>
      <xdr:rowOff>124092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910966"/>
          <a:ext cx="889000" cy="1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12159</xdr:rowOff>
    </xdr:from>
    <xdr:to>
      <xdr:col>76</xdr:col>
      <xdr:colOff>165100</xdr:colOff>
      <xdr:row>98</xdr:row>
      <xdr:rowOff>113759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1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130286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58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121408</xdr:rowOff>
    </xdr:from>
    <xdr:to>
      <xdr:col>71</xdr:col>
      <xdr:colOff>177800</xdr:colOff>
      <xdr:row>98</xdr:row>
      <xdr:rowOff>124092</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923508"/>
          <a:ext cx="889000" cy="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22862</xdr:rowOff>
    </xdr:from>
    <xdr:to>
      <xdr:col>72</xdr:col>
      <xdr:colOff>38100</xdr:colOff>
      <xdr:row>98</xdr:row>
      <xdr:rowOff>124462</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2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140989</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0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6677</xdr:rowOff>
    </xdr:from>
    <xdr:to>
      <xdr:col>67</xdr:col>
      <xdr:colOff>101600</xdr:colOff>
      <xdr:row>98</xdr:row>
      <xdr:rowOff>108277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0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124804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58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154801</xdr:rowOff>
    </xdr:from>
    <xdr:to>
      <xdr:col>85</xdr:col>
      <xdr:colOff>177800</xdr:colOff>
      <xdr:row>98</xdr:row>
      <xdr:rowOff>84951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78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104493</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3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1986</xdr:rowOff>
    </xdr:from>
    <xdr:to>
      <xdr:col>81</xdr:col>
      <xdr:colOff>101600</xdr:colOff>
      <xdr:row>98</xdr:row>
      <xdr:rowOff>103586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0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94713</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89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58066</xdr:rowOff>
    </xdr:from>
    <xdr:to>
      <xdr:col>76</xdr:col>
      <xdr:colOff>165100</xdr:colOff>
      <xdr:row>98</xdr:row>
      <xdr:rowOff>159666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6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150793</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428" y="1695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73292</xdr:rowOff>
    </xdr:from>
    <xdr:to>
      <xdr:col>72</xdr:col>
      <xdr:colOff>38100</xdr:colOff>
      <xdr:row>99</xdr:row>
      <xdr:rowOff>3442</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7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166019</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428" y="16968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70608</xdr:rowOff>
    </xdr:from>
    <xdr:to>
      <xdr:col>67</xdr:col>
      <xdr:colOff>101600</xdr:colOff>
      <xdr:row>99</xdr:row>
      <xdr:rowOff>758</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7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163335</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79428" y="1696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132271</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75771"/>
          <a:ext cx="1269" cy="145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78948</xdr:rowOff>
    </xdr:from>
    <xdr:ext cx="469744"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5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132271</xdr:rowOff>
    </xdr:from>
    <xdr:to>
      <xdr:col>116</xdr:col>
      <xdr:colOff>152400</xdr:colOff>
      <xdr:row>30</xdr:row>
      <xdr:rowOff>132271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7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19194</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1913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167767</xdr:rowOff>
    </xdr:from>
    <xdr:to>
      <xdr:col>116</xdr:col>
      <xdr:colOff>114300</xdr:colOff>
      <xdr:row>37</xdr:row>
      <xdr:rowOff>97917</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147003</xdr:rowOff>
    </xdr:from>
    <xdr:to>
      <xdr:col>112</xdr:col>
      <xdr:colOff>38100</xdr:colOff>
      <xdr:row>37</xdr:row>
      <xdr:rowOff>77153</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31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93680</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09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73470</xdr:rowOff>
    </xdr:from>
    <xdr:to>
      <xdr:col>107</xdr:col>
      <xdr:colOff>101600</xdr:colOff>
      <xdr:row>37</xdr:row>
      <xdr:rowOff>3620</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24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20147</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02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166942</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682042"/>
          <a:ext cx="889000" cy="4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88138</xdr:rowOff>
    </xdr:from>
    <xdr:to>
      <xdr:col>102</xdr:col>
      <xdr:colOff>165100</xdr:colOff>
      <xdr:row>38</xdr:row>
      <xdr:rowOff>18288</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34815</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20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136144</xdr:rowOff>
    </xdr:from>
    <xdr:to>
      <xdr:col>98</xdr:col>
      <xdr:colOff>38100</xdr:colOff>
      <xdr:row>38</xdr:row>
      <xdr:rowOff>66294</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82821</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116142</xdr:rowOff>
    </xdr:from>
    <xdr:to>
      <xdr:col>98</xdr:col>
      <xdr:colOff>38100</xdr:colOff>
      <xdr:row>39</xdr:row>
      <xdr:rowOff>46292</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3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37419</xdr:rowOff>
    </xdr:from>
    <xdr:ext cx="378565"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67017" y="6723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18415</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90915"/>
          <a:ext cx="1269" cy="1569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136542</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6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18415</xdr:rowOff>
    </xdr:from>
    <xdr:to>
      <xdr:col>116</xdr:col>
      <xdr:colOff>152400</xdr:colOff>
      <xdr:row>50</xdr:row>
      <xdr:rowOff>18415</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9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66548</xdr:rowOff>
    </xdr:from>
    <xdr:to>
      <xdr:col>116</xdr:col>
      <xdr:colOff>63500</xdr:colOff>
      <xdr:row>57</xdr:row>
      <xdr:rowOff>71501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9839198"/>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33799</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634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10922</xdr:rowOff>
    </xdr:from>
    <xdr:to>
      <xdr:col>116</xdr:col>
      <xdr:colOff>114300</xdr:colOff>
      <xdr:row>57</xdr:row>
      <xdr:rowOff>112522</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78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71501</xdr:rowOff>
    </xdr:from>
    <xdr:to>
      <xdr:col>111</xdr:col>
      <xdr:colOff>177800</xdr:colOff>
      <xdr:row>57</xdr:row>
      <xdr:rowOff>77851</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9844151"/>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168910</xdr:rowOff>
    </xdr:from>
    <xdr:to>
      <xdr:col>112</xdr:col>
      <xdr:colOff>38100</xdr:colOff>
      <xdr:row>57</xdr:row>
      <xdr:rowOff>99060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115587</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54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77851</xdr:rowOff>
    </xdr:from>
    <xdr:to>
      <xdr:col>107</xdr:col>
      <xdr:colOff>50800</xdr:colOff>
      <xdr:row>57</xdr:row>
      <xdr:rowOff>83566</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9850501"/>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168529</xdr:rowOff>
    </xdr:from>
    <xdr:to>
      <xdr:col>107</xdr:col>
      <xdr:colOff>101600</xdr:colOff>
      <xdr:row>57</xdr:row>
      <xdr:rowOff>98679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76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115206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544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83566</xdr:rowOff>
    </xdr:from>
    <xdr:to>
      <xdr:col>102</xdr:col>
      <xdr:colOff>114300</xdr:colOff>
      <xdr:row>57</xdr:row>
      <xdr:rowOff>88519</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9856216"/>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64897</xdr:rowOff>
    </xdr:from>
    <xdr:to>
      <xdr:col>102</xdr:col>
      <xdr:colOff>165100</xdr:colOff>
      <xdr:row>57</xdr:row>
      <xdr:rowOff>166497</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157624</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93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28067</xdr:rowOff>
    </xdr:from>
    <xdr:to>
      <xdr:col>98</xdr:col>
      <xdr:colOff>38100</xdr:colOff>
      <xdr:row>57</xdr:row>
      <xdr:rowOff>129667</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146194</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57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15748</xdr:rowOff>
    </xdr:from>
    <xdr:to>
      <xdr:col>116</xdr:col>
      <xdr:colOff>114300</xdr:colOff>
      <xdr:row>57</xdr:row>
      <xdr:rowOff>117348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78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165625</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76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20701</xdr:rowOff>
    </xdr:from>
    <xdr:to>
      <xdr:col>112</xdr:col>
      <xdr:colOff>38100</xdr:colOff>
      <xdr:row>57</xdr:row>
      <xdr:rowOff>122301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79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113428</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988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27051</xdr:rowOff>
    </xdr:from>
    <xdr:to>
      <xdr:col>107</xdr:col>
      <xdr:colOff>101600</xdr:colOff>
      <xdr:row>57</xdr:row>
      <xdr:rowOff>128651</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79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119778</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9892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32766</xdr:rowOff>
    </xdr:from>
    <xdr:to>
      <xdr:col>102</xdr:col>
      <xdr:colOff>165100</xdr:colOff>
      <xdr:row>57</xdr:row>
      <xdr:rowOff>134366</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8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150893</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958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37719</xdr:rowOff>
    </xdr:from>
    <xdr:to>
      <xdr:col>98</xdr:col>
      <xdr:colOff>38100</xdr:colOff>
      <xdr:row>57</xdr:row>
      <xdr:rowOff>139319</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81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130446</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990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83853</xdr:rowOff>
    </xdr:from>
    <xdr:to>
      <xdr:col>116</xdr:col>
      <xdr:colOff>62864</xdr:colOff>
      <xdr:row>78</xdr:row>
      <xdr:rowOff>154970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256803"/>
          <a:ext cx="1269" cy="1271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158797</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53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154970</xdr:rowOff>
    </xdr:from>
    <xdr:to>
      <xdr:col>116</xdr:col>
      <xdr:colOff>152400</xdr:colOff>
      <xdr:row>78</xdr:row>
      <xdr:rowOff>154970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52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30530</xdr:rowOff>
    </xdr:from>
    <xdr:ext cx="534377"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203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83853</xdr:rowOff>
    </xdr:from>
    <xdr:to>
      <xdr:col>116</xdr:col>
      <xdr:colOff>152400</xdr:colOff>
      <xdr:row>71</xdr:row>
      <xdr:rowOff>83853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256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2174</xdr:rowOff>
    </xdr:from>
    <xdr:to>
      <xdr:col>116</xdr:col>
      <xdr:colOff>63500</xdr:colOff>
      <xdr:row>72</xdr:row>
      <xdr:rowOff>45220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1323300" y="12346574"/>
          <a:ext cx="838200" cy="4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111538</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2970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133111</xdr:rowOff>
    </xdr:from>
    <xdr:to>
      <xdr:col>116</xdr:col>
      <xdr:colOff>114300</xdr:colOff>
      <xdr:row>76</xdr:row>
      <xdr:rowOff>63261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299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45220</xdr:rowOff>
    </xdr:from>
    <xdr:to>
      <xdr:col>111</xdr:col>
      <xdr:colOff>177800</xdr:colOff>
      <xdr:row>72</xdr:row>
      <xdr:rowOff>106530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0434300" y="12389620"/>
          <a:ext cx="889000" cy="6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166030</xdr:rowOff>
    </xdr:from>
    <xdr:to>
      <xdr:col>112</xdr:col>
      <xdr:colOff>38100</xdr:colOff>
      <xdr:row>76</xdr:row>
      <xdr:rowOff>96180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30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87307</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311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84356</xdr:rowOff>
    </xdr:from>
    <xdr:to>
      <xdr:col>107</xdr:col>
      <xdr:colOff>50800</xdr:colOff>
      <xdr:row>72</xdr:row>
      <xdr:rowOff>106530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9545300" y="12428756"/>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6787</xdr:rowOff>
    </xdr:from>
    <xdr:to>
      <xdr:col>107</xdr:col>
      <xdr:colOff>101600</xdr:colOff>
      <xdr:row>76</xdr:row>
      <xdr:rowOff>108387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303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99514</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312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84356</xdr:rowOff>
    </xdr:from>
    <xdr:to>
      <xdr:col>102</xdr:col>
      <xdr:colOff>114300</xdr:colOff>
      <xdr:row>72</xdr:row>
      <xdr:rowOff>113663</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8656300" y="12428756"/>
          <a:ext cx="889000" cy="2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58931</xdr:rowOff>
    </xdr:from>
    <xdr:to>
      <xdr:col>102</xdr:col>
      <xdr:colOff>165100</xdr:colOff>
      <xdr:row>75</xdr:row>
      <xdr:rowOff>160530</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29176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151658</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301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5095</xdr:rowOff>
    </xdr:from>
    <xdr:to>
      <xdr:col>98</xdr:col>
      <xdr:colOff>38100</xdr:colOff>
      <xdr:row>75</xdr:row>
      <xdr:rowOff>106695</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286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97822</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95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122824</xdr:rowOff>
    </xdr:from>
    <xdr:to>
      <xdr:col>116</xdr:col>
      <xdr:colOff>114300</xdr:colOff>
      <xdr:row>72</xdr:row>
      <xdr:rowOff>52974</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229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37751</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221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165870</xdr:rowOff>
    </xdr:from>
    <xdr:to>
      <xdr:col>112</xdr:col>
      <xdr:colOff>38100</xdr:colOff>
      <xdr:row>72</xdr:row>
      <xdr:rowOff>96020</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233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112547</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211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55730</xdr:rowOff>
    </xdr:from>
    <xdr:to>
      <xdr:col>107</xdr:col>
      <xdr:colOff>101600</xdr:colOff>
      <xdr:row>72</xdr:row>
      <xdr:rowOff>157330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240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2407</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217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33556</xdr:rowOff>
    </xdr:from>
    <xdr:to>
      <xdr:col>102</xdr:col>
      <xdr:colOff>165100</xdr:colOff>
      <xdr:row>72</xdr:row>
      <xdr:rowOff>135156</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237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151683</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215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62863</xdr:rowOff>
    </xdr:from>
    <xdr:to>
      <xdr:col>98</xdr:col>
      <xdr:colOff>38100</xdr:colOff>
      <xdr:row>72</xdr:row>
      <xdr:rowOff>164463</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240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9540</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218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646,109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円となっており、義務的経費である人件費、扶助費及び公債費の合計が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261,117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円（構成比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％）で、投資的経費である普通建設事業費、災害復旧費の合計は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78,621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円（構成比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％）となっている。住民一人当たりコストが最も高いのは人件費の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120,078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円で、次いで物件費の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103,309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円、補助費等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94,949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円と続いており、いずれも類似団体平均と比べて高い水準にある。前年度と比べ増減の大きい項目の要因は次のとおりである。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・維持補修費（前年比▲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％）：降雪量が少なかっため除雪経費が前年度より減少したほか、町道などの維持補修工事の減少が要因である。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％）：子育て世帯への臨時特別給付金支給の減や住民税非課税世帯に対する給付金支給の減少などが要因である。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・災害復旧事業費（前年比＋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月の大雨災害による土木施設や農業用施設、公共施設の復旧工事により増加している。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％）：漆沢地区町有施設解体工事、原油価格高騰に伴う保養センター等施設指定管理委託料の追加などにより増加している。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宮城県加美町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21,774
21,576
460.67
15,005,437
14,068,369
784,730
8,862,059
12,106,484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2540</xdr:rowOff>
    </xdr:from>
    <xdr:to>
      <xdr:col>24</xdr:col>
      <xdr:colOff>62865</xdr:colOff>
      <xdr:row>38</xdr:row>
      <xdr:rowOff>134475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488940"/>
          <a:ext cx="1270" cy="116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138302</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5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134475</xdr:rowOff>
    </xdr:from>
    <xdr:to>
      <xdr:col>24</xdr:col>
      <xdr:colOff>152400</xdr:colOff>
      <xdr:row>38</xdr:row>
      <xdr:rowOff>134475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4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120667</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26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2540</xdr:rowOff>
    </xdr:from>
    <xdr:to>
      <xdr:col>24</xdr:col>
      <xdr:colOff>152400</xdr:colOff>
      <xdr:row>32</xdr:row>
      <xdr:rowOff>2540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48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2540</xdr:rowOff>
    </xdr:from>
    <xdr:to>
      <xdr:col>24</xdr:col>
      <xdr:colOff>63500</xdr:colOff>
      <xdr:row>32</xdr:row>
      <xdr:rowOff>46301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488940"/>
          <a:ext cx="838200" cy="4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82023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827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103596</xdr:rowOff>
    </xdr:from>
    <xdr:to>
      <xdr:col>24</xdr:col>
      <xdr:colOff>114300</xdr:colOff>
      <xdr:row>36</xdr:row>
      <xdr:rowOff>33746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0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152110</xdr:rowOff>
    </xdr:from>
    <xdr:to>
      <xdr:col>19</xdr:col>
      <xdr:colOff>177800</xdr:colOff>
      <xdr:row>32</xdr:row>
      <xdr:rowOff>46301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467060"/>
          <a:ext cx="889000" cy="6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97391</xdr:rowOff>
    </xdr:from>
    <xdr:to>
      <xdr:col>20</xdr:col>
      <xdr:colOff>38100</xdr:colOff>
      <xdr:row>36</xdr:row>
      <xdr:rowOff>27541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9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18668</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19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28339</xdr:rowOff>
    </xdr:from>
    <xdr:to>
      <xdr:col>15</xdr:col>
      <xdr:colOff>50800</xdr:colOff>
      <xdr:row>31</xdr:row>
      <xdr:rowOff>152110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343289"/>
          <a:ext cx="889000" cy="12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112087</xdr:rowOff>
    </xdr:from>
    <xdr:to>
      <xdr:col>15</xdr:col>
      <xdr:colOff>101600</xdr:colOff>
      <xdr:row>36</xdr:row>
      <xdr:rowOff>42237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1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33364</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0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28339</xdr:rowOff>
    </xdr:from>
    <xdr:to>
      <xdr:col>10</xdr:col>
      <xdr:colOff>114300</xdr:colOff>
      <xdr:row>31</xdr:row>
      <xdr:rowOff>45648</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343289"/>
          <a:ext cx="889000" cy="1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54610</xdr:rowOff>
    </xdr:from>
    <xdr:to>
      <xdr:col>10</xdr:col>
      <xdr:colOff>165100</xdr:colOff>
      <xdr:row>35</xdr:row>
      <xdr:rowOff>156210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5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147337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4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25219</xdr:rowOff>
    </xdr:from>
    <xdr:to>
      <xdr:col>6</xdr:col>
      <xdr:colOff>38100</xdr:colOff>
      <xdr:row>35</xdr:row>
      <xdr:rowOff>126819</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117946</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1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123190</xdr:rowOff>
    </xdr:from>
    <xdr:to>
      <xdr:col>24</xdr:col>
      <xdr:colOff>114300</xdr:colOff>
      <xdr:row>32</xdr:row>
      <xdr:rowOff>53340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43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76217</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39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166951</xdr:rowOff>
    </xdr:from>
    <xdr:to>
      <xdr:col>20</xdr:col>
      <xdr:colOff>38100</xdr:colOff>
      <xdr:row>32</xdr:row>
      <xdr:rowOff>97101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48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113628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25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101310</xdr:rowOff>
    </xdr:from>
    <xdr:to>
      <xdr:col>15</xdr:col>
      <xdr:colOff>101600</xdr:colOff>
      <xdr:row>32</xdr:row>
      <xdr:rowOff>31460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4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47987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19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148989</xdr:rowOff>
    </xdr:from>
    <xdr:to>
      <xdr:col>10</xdr:col>
      <xdr:colOff>165100</xdr:colOff>
      <xdr:row>31</xdr:row>
      <xdr:rowOff>79139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29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95666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06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166298</xdr:rowOff>
    </xdr:from>
    <xdr:to>
      <xdr:col>6</xdr:col>
      <xdr:colOff>38100</xdr:colOff>
      <xdr:row>31</xdr:row>
      <xdr:rowOff>96448</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30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112975</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08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33561</xdr:rowOff>
    </xdr:from>
    <xdr:to>
      <xdr:col>24</xdr:col>
      <xdr:colOff>62865</xdr:colOff>
      <xdr:row>58</xdr:row>
      <xdr:rowOff>60644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77511"/>
          <a:ext cx="1270" cy="1227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64471</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0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60644</xdr:rowOff>
    </xdr:from>
    <xdr:to>
      <xdr:col>24</xdr:col>
      <xdr:colOff>152400</xdr:colOff>
      <xdr:row>58</xdr:row>
      <xdr:rowOff>60644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0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151688</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5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571,430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33561</xdr:rowOff>
    </xdr:from>
    <xdr:to>
      <xdr:col>24</xdr:col>
      <xdr:colOff>152400</xdr:colOff>
      <xdr:row>51</xdr:row>
      <xdr:rowOff>33561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77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99371</xdr:rowOff>
    </xdr:from>
    <xdr:to>
      <xdr:col>24</xdr:col>
      <xdr:colOff>63500</xdr:colOff>
      <xdr:row>57</xdr:row>
      <xdr:rowOff>112640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872021"/>
          <a:ext cx="838200" cy="1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81570</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82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58693</xdr:rowOff>
    </xdr:from>
    <xdr:to>
      <xdr:col>24</xdr:col>
      <xdr:colOff>114300</xdr:colOff>
      <xdr:row>57</xdr:row>
      <xdr:rowOff>160293</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31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74664</xdr:rowOff>
    </xdr:from>
    <xdr:to>
      <xdr:col>19</xdr:col>
      <xdr:colOff>177800</xdr:colOff>
      <xdr:row>57</xdr:row>
      <xdr:rowOff>99371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675864"/>
          <a:ext cx="889000" cy="19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65846</xdr:rowOff>
    </xdr:from>
    <xdr:to>
      <xdr:col>20</xdr:col>
      <xdr:colOff>38100</xdr:colOff>
      <xdr:row>57</xdr:row>
      <xdr:rowOff>167446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3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158573</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93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74664</xdr:rowOff>
    </xdr:from>
    <xdr:to>
      <xdr:col>15</xdr:col>
      <xdr:colOff>50800</xdr:colOff>
      <xdr:row>57</xdr:row>
      <xdr:rowOff>129100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675864"/>
          <a:ext cx="889000" cy="22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49899</xdr:rowOff>
    </xdr:from>
    <xdr:to>
      <xdr:col>15</xdr:col>
      <xdr:colOff>101600</xdr:colOff>
      <xdr:row>56</xdr:row>
      <xdr:rowOff>151499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65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142626</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743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129100</xdr:rowOff>
    </xdr:from>
    <xdr:to>
      <xdr:col>10</xdr:col>
      <xdr:colOff>114300</xdr:colOff>
      <xdr:row>57</xdr:row>
      <xdr:rowOff>157261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01750"/>
          <a:ext cx="889000" cy="2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111136</xdr:rowOff>
    </xdr:from>
    <xdr:to>
      <xdr:col>10</xdr:col>
      <xdr:colOff>165100</xdr:colOff>
      <xdr:row>58</xdr:row>
      <xdr:rowOff>41286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8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32413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97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98472</xdr:rowOff>
    </xdr:from>
    <xdr:to>
      <xdr:col>6</xdr:col>
      <xdr:colOff>38100</xdr:colOff>
      <xdr:row>58</xdr:row>
      <xdr:rowOff>28622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7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45149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4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61840</xdr:rowOff>
    </xdr:from>
    <xdr:to>
      <xdr:col>24</xdr:col>
      <xdr:colOff>114300</xdr:colOff>
      <xdr:row>57</xdr:row>
      <xdr:rowOff>163440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3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37119</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0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48571</xdr:rowOff>
    </xdr:from>
    <xdr:to>
      <xdr:col>20</xdr:col>
      <xdr:colOff>38100</xdr:colOff>
      <xdr:row>57</xdr:row>
      <xdr:rowOff>150171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2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166698</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59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23864</xdr:rowOff>
    </xdr:from>
    <xdr:to>
      <xdr:col>15</xdr:col>
      <xdr:colOff>101600</xdr:colOff>
      <xdr:row>56</xdr:row>
      <xdr:rowOff>125464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62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141991</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400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78300</xdr:rowOff>
    </xdr:from>
    <xdr:to>
      <xdr:col>10</xdr:col>
      <xdr:colOff>165100</xdr:colOff>
      <xdr:row>58</xdr:row>
      <xdr:rowOff>8450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24977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62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106461</xdr:rowOff>
    </xdr:from>
    <xdr:to>
      <xdr:col>6</xdr:col>
      <xdr:colOff>38100</xdr:colOff>
      <xdr:row>58</xdr:row>
      <xdr:rowOff>36611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27738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97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33604</xdr:rowOff>
    </xdr:from>
    <xdr:to>
      <xdr:col>24</xdr:col>
      <xdr:colOff>62865</xdr:colOff>
      <xdr:row>79</xdr:row>
      <xdr:rowOff>3594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35104"/>
          <a:ext cx="1270" cy="151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7421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51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3594</xdr:rowOff>
    </xdr:from>
    <xdr:to>
      <xdr:col>24</xdr:col>
      <xdr:colOff>152400</xdr:colOff>
      <xdr:row>79</xdr:row>
      <xdr:rowOff>3594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48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151731</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10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33604</xdr:rowOff>
    </xdr:from>
    <xdr:to>
      <xdr:col>24</xdr:col>
      <xdr:colOff>152400</xdr:colOff>
      <xdr:row>70</xdr:row>
      <xdr:rowOff>33604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35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85903</xdr:rowOff>
    </xdr:from>
    <xdr:to>
      <xdr:col>24</xdr:col>
      <xdr:colOff>63500</xdr:colOff>
      <xdr:row>74</xdr:row>
      <xdr:rowOff>153810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773203"/>
          <a:ext cx="838200" cy="6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141521</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1717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163094</xdr:rowOff>
    </xdr:from>
    <xdr:to>
      <xdr:col>24</xdr:col>
      <xdr:colOff>114300</xdr:colOff>
      <xdr:row>77</xdr:row>
      <xdr:rowOff>93244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85903</xdr:rowOff>
    </xdr:from>
    <xdr:to>
      <xdr:col>19</xdr:col>
      <xdr:colOff>177800</xdr:colOff>
      <xdr:row>76</xdr:row>
      <xdr:rowOff>52705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773203"/>
          <a:ext cx="889000" cy="30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30862</xdr:rowOff>
    </xdr:from>
    <xdr:to>
      <xdr:col>20</xdr:col>
      <xdr:colOff>38100</xdr:colOff>
      <xdr:row>76</xdr:row>
      <xdr:rowOff>132462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6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123589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53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52705</xdr:rowOff>
    </xdr:from>
    <xdr:to>
      <xdr:col>15</xdr:col>
      <xdr:colOff>50800</xdr:colOff>
      <xdr:row>76</xdr:row>
      <xdr:rowOff>98310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082905"/>
          <a:ext cx="889000" cy="4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169850</xdr:rowOff>
    </xdr:from>
    <xdr:to>
      <xdr:col>15</xdr:col>
      <xdr:colOff>101600</xdr:colOff>
      <xdr:row>78</xdr:row>
      <xdr:rowOff>100000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91127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464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98310</xdr:rowOff>
    </xdr:from>
    <xdr:to>
      <xdr:col>10</xdr:col>
      <xdr:colOff>114300</xdr:colOff>
      <xdr:row>77</xdr:row>
      <xdr:rowOff>68072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28510"/>
          <a:ext cx="889000" cy="14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40233</xdr:rowOff>
    </xdr:from>
    <xdr:to>
      <xdr:col>10</xdr:col>
      <xdr:colOff>165100</xdr:colOff>
      <xdr:row>78</xdr:row>
      <xdr:rowOff>141833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41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132960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50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103606</xdr:rowOff>
    </xdr:from>
    <xdr:to>
      <xdr:col>6</xdr:col>
      <xdr:colOff>38100</xdr:colOff>
      <xdr:row>79</xdr:row>
      <xdr:rowOff>33756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47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24883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569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103010</xdr:rowOff>
    </xdr:from>
    <xdr:to>
      <xdr:col>24</xdr:col>
      <xdr:colOff>114300</xdr:colOff>
      <xdr:row>75</xdr:row>
      <xdr:rowOff>33160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79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125887</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641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35103</xdr:rowOff>
    </xdr:from>
    <xdr:to>
      <xdr:col>20</xdr:col>
      <xdr:colOff>38100</xdr:colOff>
      <xdr:row>74</xdr:row>
      <xdr:rowOff>136703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72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153230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497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1905</xdr:rowOff>
    </xdr:from>
    <xdr:to>
      <xdr:col>15</xdr:col>
      <xdr:colOff>101600</xdr:colOff>
      <xdr:row>76</xdr:row>
      <xdr:rowOff>103505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3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120032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80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47510</xdr:rowOff>
    </xdr:from>
    <xdr:to>
      <xdr:col>10</xdr:col>
      <xdr:colOff>165100</xdr:colOff>
      <xdr:row>76</xdr:row>
      <xdr:rowOff>149110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165638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852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17272</xdr:rowOff>
    </xdr:from>
    <xdr:to>
      <xdr:col>6</xdr:col>
      <xdr:colOff>38100</xdr:colOff>
      <xdr:row>77</xdr:row>
      <xdr:rowOff>118872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1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135399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994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106781</xdr:rowOff>
    </xdr:from>
    <xdr:to>
      <xdr:col>24</xdr:col>
      <xdr:colOff>62865</xdr:colOff>
      <xdr:row>99</xdr:row>
      <xdr:rowOff>120802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37281"/>
          <a:ext cx="1270" cy="1557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124629</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09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120802</xdr:rowOff>
    </xdr:from>
    <xdr:to>
      <xdr:col>24</xdr:col>
      <xdr:colOff>152400</xdr:colOff>
      <xdr:row>99</xdr:row>
      <xdr:rowOff>120802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09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53458</xdr:rowOff>
    </xdr:from>
    <xdr:ext cx="534377"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31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68,864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106781</xdr:rowOff>
    </xdr:from>
    <xdr:to>
      <xdr:col>24</xdr:col>
      <xdr:colOff>152400</xdr:colOff>
      <xdr:row>90</xdr:row>
      <xdr:rowOff>106781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37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99619</xdr:rowOff>
    </xdr:from>
    <xdr:to>
      <xdr:col>24</xdr:col>
      <xdr:colOff>63500</xdr:colOff>
      <xdr:row>95</xdr:row>
      <xdr:rowOff>161798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5873019"/>
          <a:ext cx="838200" cy="57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80281</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539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101854</xdr:rowOff>
    </xdr:from>
    <xdr:to>
      <xdr:col>24</xdr:col>
      <xdr:colOff>114300</xdr:colOff>
      <xdr:row>97</xdr:row>
      <xdr:rowOff>32004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6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99619</xdr:rowOff>
    </xdr:from>
    <xdr:to>
      <xdr:col>19</xdr:col>
      <xdr:colOff>177800</xdr:colOff>
      <xdr:row>93</xdr:row>
      <xdr:rowOff>10464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5873019"/>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90652</xdr:rowOff>
    </xdr:from>
    <xdr:to>
      <xdr:col>20</xdr:col>
      <xdr:colOff>38100</xdr:colOff>
      <xdr:row>97</xdr:row>
      <xdr:rowOff>20802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549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11929</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64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10464</xdr:rowOff>
    </xdr:from>
    <xdr:to>
      <xdr:col>15</xdr:col>
      <xdr:colOff>50800</xdr:colOff>
      <xdr:row>97</xdr:row>
      <xdr:rowOff>34544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5955314"/>
          <a:ext cx="889000" cy="70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57658</xdr:rowOff>
    </xdr:from>
    <xdr:to>
      <xdr:col>15</xdr:col>
      <xdr:colOff>101600</xdr:colOff>
      <xdr:row>97</xdr:row>
      <xdr:rowOff>159258</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6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150385</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781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119545</xdr:rowOff>
    </xdr:from>
    <xdr:to>
      <xdr:col>10</xdr:col>
      <xdr:colOff>114300</xdr:colOff>
      <xdr:row>97</xdr:row>
      <xdr:rowOff>34544</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235845"/>
          <a:ext cx="889000" cy="42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64097</xdr:rowOff>
    </xdr:from>
    <xdr:to>
      <xdr:col>10</xdr:col>
      <xdr:colOff>165100</xdr:colOff>
      <xdr:row>97</xdr:row>
      <xdr:rowOff>165697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694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156824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78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133401</xdr:rowOff>
    </xdr:from>
    <xdr:to>
      <xdr:col>6</xdr:col>
      <xdr:colOff>38100</xdr:colOff>
      <xdr:row>98</xdr:row>
      <xdr:rowOff>63551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6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54678</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85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110998</xdr:rowOff>
    </xdr:from>
    <xdr:to>
      <xdr:col>24</xdr:col>
      <xdr:colOff>114300</xdr:colOff>
      <xdr:row>96</xdr:row>
      <xdr:rowOff>41148</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39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133875</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25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48819</xdr:rowOff>
    </xdr:from>
    <xdr:to>
      <xdr:col>20</xdr:col>
      <xdr:colOff>38100</xdr:colOff>
      <xdr:row>92</xdr:row>
      <xdr:rowOff>150419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582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90</xdr:row>
      <xdr:rowOff>166946</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559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131114</xdr:rowOff>
    </xdr:from>
    <xdr:to>
      <xdr:col>15</xdr:col>
      <xdr:colOff>101600</xdr:colOff>
      <xdr:row>93</xdr:row>
      <xdr:rowOff>61264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590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77791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567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155194</xdr:rowOff>
    </xdr:from>
    <xdr:to>
      <xdr:col>10</xdr:col>
      <xdr:colOff>165100</xdr:colOff>
      <xdr:row>97</xdr:row>
      <xdr:rowOff>85344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61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101871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389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68745</xdr:rowOff>
    </xdr:from>
    <xdr:to>
      <xdr:col>6</xdr:col>
      <xdr:colOff>38100</xdr:colOff>
      <xdr:row>94</xdr:row>
      <xdr:rowOff>170345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18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15422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596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92075</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35575"/>
          <a:ext cx="127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38752</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10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92075</xdr:rowOff>
    </xdr:from>
    <xdr:to>
      <xdr:col>55</xdr:col>
      <xdr:colOff>88900</xdr:colOff>
      <xdr:row>30</xdr:row>
      <xdr:rowOff>92075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35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130175</xdr:rowOff>
    </xdr:from>
    <xdr:to>
      <xdr:col>55</xdr:col>
      <xdr:colOff>0</xdr:colOff>
      <xdr:row>39</xdr:row>
      <xdr:rowOff>37211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473825"/>
          <a:ext cx="838200" cy="24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82821</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2550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59944</xdr:rowOff>
    </xdr:from>
    <xdr:to>
      <xdr:col>55</xdr:col>
      <xdr:colOff>50800</xdr:colOff>
      <xdr:row>37</xdr:row>
      <xdr:rowOff>161544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10160</xdr:rowOff>
    </xdr:from>
    <xdr:to>
      <xdr:col>50</xdr:col>
      <xdr:colOff>114300</xdr:colOff>
      <xdr:row>37</xdr:row>
      <xdr:rowOff>130175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182360"/>
          <a:ext cx="889000" cy="29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65659</xdr:rowOff>
    </xdr:from>
    <xdr:to>
      <xdr:col>50</xdr:col>
      <xdr:colOff>165100</xdr:colOff>
      <xdr:row>37</xdr:row>
      <xdr:rowOff>167260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12336</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184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10160</xdr:rowOff>
    </xdr:from>
    <xdr:to>
      <xdr:col>45</xdr:col>
      <xdr:colOff>177800</xdr:colOff>
      <xdr:row>38</xdr:row>
      <xdr:rowOff>64262</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182360"/>
          <a:ext cx="889000" cy="397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161053</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50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64262</xdr:rowOff>
    </xdr:from>
    <xdr:to>
      <xdr:col>41</xdr:col>
      <xdr:colOff>50800</xdr:colOff>
      <xdr:row>38</xdr:row>
      <xdr:rowOff>119888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579362"/>
          <a:ext cx="8890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33655</xdr:rowOff>
    </xdr:from>
    <xdr:to>
      <xdr:col>41</xdr:col>
      <xdr:colOff>101600</xdr:colOff>
      <xdr:row>37</xdr:row>
      <xdr:rowOff>135255</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151782</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15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52705</xdr:rowOff>
    </xdr:from>
    <xdr:to>
      <xdr:col>36</xdr:col>
      <xdr:colOff>165100</xdr:colOff>
      <xdr:row>37</xdr:row>
      <xdr:rowOff>154305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170832</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17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157861</xdr:rowOff>
    </xdr:from>
    <xdr:to>
      <xdr:col>55</xdr:col>
      <xdr:colOff>50800</xdr:colOff>
      <xdr:row>39</xdr:row>
      <xdr:rowOff>88011</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7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72788</xdr:rowOff>
    </xdr:from>
    <xdr:ext cx="313932"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878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79375</xdr:rowOff>
    </xdr:from>
    <xdr:to>
      <xdr:col>50</xdr:col>
      <xdr:colOff>165100</xdr:colOff>
      <xdr:row>38</xdr:row>
      <xdr:rowOff>9525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42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652</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515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130810</xdr:rowOff>
    </xdr:from>
    <xdr:to>
      <xdr:col>46</xdr:col>
      <xdr:colOff>38100</xdr:colOff>
      <xdr:row>36</xdr:row>
      <xdr:rowOff>60960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13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77487</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590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13462</xdr:rowOff>
    </xdr:from>
    <xdr:to>
      <xdr:col>41</xdr:col>
      <xdr:colOff>101600</xdr:colOff>
      <xdr:row>38</xdr:row>
      <xdr:rowOff>115062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52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106189</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621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69088</xdr:rowOff>
    </xdr:from>
    <xdr:to>
      <xdr:col>36</xdr:col>
      <xdr:colOff>165100</xdr:colOff>
      <xdr:row>38</xdr:row>
      <xdr:rowOff>170688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8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161815</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676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59175</xdr:rowOff>
    </xdr:from>
    <xdr:to>
      <xdr:col>54</xdr:col>
      <xdr:colOff>189865</xdr:colOff>
      <xdr:row>58</xdr:row>
      <xdr:rowOff>157664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03125"/>
          <a:ext cx="1270" cy="1298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161491</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0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157664</xdr:rowOff>
    </xdr:from>
    <xdr:to>
      <xdr:col>55</xdr:col>
      <xdr:colOff>88900</xdr:colOff>
      <xdr:row>58</xdr:row>
      <xdr:rowOff>157664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0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5852</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7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71,227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59175</xdr:rowOff>
    </xdr:from>
    <xdr:to>
      <xdr:col>55</xdr:col>
      <xdr:colOff>88900</xdr:colOff>
      <xdr:row>51</xdr:row>
      <xdr:rowOff>59175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0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116745</xdr:rowOff>
    </xdr:from>
    <xdr:to>
      <xdr:col>55</xdr:col>
      <xdr:colOff>0</xdr:colOff>
      <xdr:row>55</xdr:row>
      <xdr:rowOff>103372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375045"/>
          <a:ext cx="838200" cy="15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134116</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35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155689</xdr:rowOff>
    </xdr:from>
    <xdr:to>
      <xdr:col>55</xdr:col>
      <xdr:colOff>50800</xdr:colOff>
      <xdr:row>57</xdr:row>
      <xdr:rowOff>85839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75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103372</xdr:rowOff>
    </xdr:from>
    <xdr:to>
      <xdr:col>50</xdr:col>
      <xdr:colOff>114300</xdr:colOff>
      <xdr:row>56</xdr:row>
      <xdr:rowOff>16808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533122"/>
          <a:ext cx="889000" cy="8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159556</xdr:rowOff>
    </xdr:from>
    <xdr:to>
      <xdr:col>50</xdr:col>
      <xdr:colOff>165100</xdr:colOff>
      <xdr:row>57</xdr:row>
      <xdr:rowOff>89706</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76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80833</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8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97085</xdr:rowOff>
    </xdr:from>
    <xdr:to>
      <xdr:col>45</xdr:col>
      <xdr:colOff>177800</xdr:colOff>
      <xdr:row>56</xdr:row>
      <xdr:rowOff>16808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526835"/>
          <a:ext cx="889000" cy="9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24302</xdr:rowOff>
    </xdr:from>
    <xdr:to>
      <xdr:col>46</xdr:col>
      <xdr:colOff>38100</xdr:colOff>
      <xdr:row>57</xdr:row>
      <xdr:rowOff>125902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79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117029</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88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97085</xdr:rowOff>
    </xdr:from>
    <xdr:to>
      <xdr:col>41</xdr:col>
      <xdr:colOff>50800</xdr:colOff>
      <xdr:row>56</xdr:row>
      <xdr:rowOff>41821</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526835"/>
          <a:ext cx="889000" cy="11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129191</xdr:rowOff>
    </xdr:from>
    <xdr:to>
      <xdr:col>41</xdr:col>
      <xdr:colOff>101600</xdr:colOff>
      <xdr:row>57</xdr:row>
      <xdr:rowOff>59341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73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50468</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82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133610</xdr:rowOff>
    </xdr:from>
    <xdr:to>
      <xdr:col>36</xdr:col>
      <xdr:colOff>165100</xdr:colOff>
      <xdr:row>57</xdr:row>
      <xdr:rowOff>63760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54887</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82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65945</xdr:rowOff>
    </xdr:from>
    <xdr:to>
      <xdr:col>55</xdr:col>
      <xdr:colOff>50800</xdr:colOff>
      <xdr:row>54</xdr:row>
      <xdr:rowOff>167545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32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88822</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17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52572</xdr:rowOff>
    </xdr:from>
    <xdr:to>
      <xdr:col>50</xdr:col>
      <xdr:colOff>165100</xdr:colOff>
      <xdr:row>55</xdr:row>
      <xdr:rowOff>154172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48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170699</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25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137458</xdr:rowOff>
    </xdr:from>
    <xdr:to>
      <xdr:col>46</xdr:col>
      <xdr:colOff>38100</xdr:colOff>
      <xdr:row>56</xdr:row>
      <xdr:rowOff>67608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56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84135</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34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46285</xdr:rowOff>
    </xdr:from>
    <xdr:to>
      <xdr:col>41</xdr:col>
      <xdr:colOff>101600</xdr:colOff>
      <xdr:row>55</xdr:row>
      <xdr:rowOff>147885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47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164412</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2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162471</xdr:rowOff>
    </xdr:from>
    <xdr:to>
      <xdr:col>36</xdr:col>
      <xdr:colOff>165100</xdr:colOff>
      <xdr:row>56</xdr:row>
      <xdr:rowOff>92621</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59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109148</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36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57077</xdr:rowOff>
    </xdr:from>
    <xdr:to>
      <xdr:col>54</xdr:col>
      <xdr:colOff>189865</xdr:colOff>
      <xdr:row>79</xdr:row>
      <xdr:rowOff>23408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230027"/>
          <a:ext cx="1270" cy="133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27235</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71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23408</xdr:rowOff>
    </xdr:from>
    <xdr:to>
      <xdr:col>55</xdr:col>
      <xdr:colOff>88900</xdr:colOff>
      <xdr:row>79</xdr:row>
      <xdr:rowOff>23408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6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3754</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200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57077</xdr:rowOff>
    </xdr:from>
    <xdr:to>
      <xdr:col>55</xdr:col>
      <xdr:colOff>88900</xdr:colOff>
      <xdr:row>71</xdr:row>
      <xdr:rowOff>57077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23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140843</xdr:rowOff>
    </xdr:from>
    <xdr:to>
      <xdr:col>55</xdr:col>
      <xdr:colOff>0</xdr:colOff>
      <xdr:row>74</xdr:row>
      <xdr:rowOff>114815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2656693"/>
          <a:ext cx="838200" cy="14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52599</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082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74172</xdr:rowOff>
    </xdr:from>
    <xdr:to>
      <xdr:col>55</xdr:col>
      <xdr:colOff>50800</xdr:colOff>
      <xdr:row>77</xdr:row>
      <xdr:rowOff>4322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10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140843</xdr:rowOff>
    </xdr:from>
    <xdr:to>
      <xdr:col>50</xdr:col>
      <xdr:colOff>114300</xdr:colOff>
      <xdr:row>74</xdr:row>
      <xdr:rowOff>102895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2656693"/>
          <a:ext cx="889000" cy="133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130015</xdr:rowOff>
    </xdr:from>
    <xdr:to>
      <xdr:col>50</xdr:col>
      <xdr:colOff>165100</xdr:colOff>
      <xdr:row>77</xdr:row>
      <xdr:rowOff>60165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1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51292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325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102895</xdr:rowOff>
    </xdr:from>
    <xdr:to>
      <xdr:col>45</xdr:col>
      <xdr:colOff>177800</xdr:colOff>
      <xdr:row>76</xdr:row>
      <xdr:rowOff>29025</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2790195"/>
          <a:ext cx="889000" cy="26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124921</xdr:rowOff>
    </xdr:from>
    <xdr:to>
      <xdr:col>46</xdr:col>
      <xdr:colOff>38100</xdr:colOff>
      <xdr:row>77</xdr:row>
      <xdr:rowOff>55071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15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46198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24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77684</xdr:rowOff>
    </xdr:from>
    <xdr:to>
      <xdr:col>41</xdr:col>
      <xdr:colOff>50800</xdr:colOff>
      <xdr:row>76</xdr:row>
      <xdr:rowOff>29025</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2936434"/>
          <a:ext cx="889000" cy="12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79559</xdr:rowOff>
    </xdr:from>
    <xdr:to>
      <xdr:col>41</xdr:col>
      <xdr:colOff>101600</xdr:colOff>
      <xdr:row>78</xdr:row>
      <xdr:rowOff>9709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28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836</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26428" y="13373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66497</xdr:rowOff>
    </xdr:from>
    <xdr:to>
      <xdr:col>36</xdr:col>
      <xdr:colOff>165100</xdr:colOff>
      <xdr:row>77</xdr:row>
      <xdr:rowOff>168097</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2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159224</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37428" y="13360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64015</xdr:rowOff>
    </xdr:from>
    <xdr:to>
      <xdr:col>55</xdr:col>
      <xdr:colOff>50800</xdr:colOff>
      <xdr:row>74</xdr:row>
      <xdr:rowOff>165615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275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86892</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260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90043</xdr:rowOff>
    </xdr:from>
    <xdr:to>
      <xdr:col>50</xdr:col>
      <xdr:colOff>165100</xdr:colOff>
      <xdr:row>74</xdr:row>
      <xdr:rowOff>20193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260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36720</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238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52095</xdr:rowOff>
    </xdr:from>
    <xdr:to>
      <xdr:col>46</xdr:col>
      <xdr:colOff>38100</xdr:colOff>
      <xdr:row>74</xdr:row>
      <xdr:rowOff>153695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273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170222</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2514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149675</xdr:rowOff>
    </xdr:from>
    <xdr:to>
      <xdr:col>41</xdr:col>
      <xdr:colOff>101600</xdr:colOff>
      <xdr:row>76</xdr:row>
      <xdr:rowOff>79825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00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96352</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278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26884</xdr:rowOff>
    </xdr:from>
    <xdr:to>
      <xdr:col>36</xdr:col>
      <xdr:colOff>165100</xdr:colOff>
      <xdr:row>75</xdr:row>
      <xdr:rowOff>128484</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288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145011</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266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63210</xdr:rowOff>
    </xdr:from>
    <xdr:to>
      <xdr:col>54</xdr:col>
      <xdr:colOff>189865</xdr:colOff>
      <xdr:row>98</xdr:row>
      <xdr:rowOff>53335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493710"/>
          <a:ext cx="1270" cy="1361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57162</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5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53335</xdr:rowOff>
    </xdr:from>
    <xdr:to>
      <xdr:col>55</xdr:col>
      <xdr:colOff>88900</xdr:colOff>
      <xdr:row>98</xdr:row>
      <xdr:rowOff>53335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5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9887</xdr:rowOff>
    </xdr:from>
    <xdr:ext cx="534377"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6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83,346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63210</xdr:rowOff>
    </xdr:from>
    <xdr:to>
      <xdr:col>55</xdr:col>
      <xdr:colOff>88900</xdr:colOff>
      <xdr:row>90</xdr:row>
      <xdr:rowOff>63210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493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165212</xdr:rowOff>
    </xdr:from>
    <xdr:to>
      <xdr:col>55</xdr:col>
      <xdr:colOff>0</xdr:colOff>
      <xdr:row>93</xdr:row>
      <xdr:rowOff>76287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5767162"/>
          <a:ext cx="838200" cy="2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74688</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62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96261</xdr:rowOff>
    </xdr:from>
    <xdr:to>
      <xdr:col>55</xdr:col>
      <xdr:colOff>50800</xdr:colOff>
      <xdr:row>96</xdr:row>
      <xdr:rowOff>26411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38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27617</xdr:rowOff>
    </xdr:from>
    <xdr:to>
      <xdr:col>50</xdr:col>
      <xdr:colOff>114300</xdr:colOff>
      <xdr:row>93</xdr:row>
      <xdr:rowOff>76287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5972467"/>
          <a:ext cx="889000" cy="4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91872</xdr:rowOff>
    </xdr:from>
    <xdr:to>
      <xdr:col>50</xdr:col>
      <xdr:colOff>165100</xdr:colOff>
      <xdr:row>96</xdr:row>
      <xdr:rowOff>22022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37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13149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47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51050</xdr:rowOff>
    </xdr:from>
    <xdr:to>
      <xdr:col>45</xdr:col>
      <xdr:colOff>177800</xdr:colOff>
      <xdr:row>93</xdr:row>
      <xdr:rowOff>27617</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5824450"/>
          <a:ext cx="889000" cy="14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107600</xdr:rowOff>
    </xdr:from>
    <xdr:to>
      <xdr:col>46</xdr:col>
      <xdr:colOff>38100</xdr:colOff>
      <xdr:row>96</xdr:row>
      <xdr:rowOff>37750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39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28877</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48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31984</xdr:rowOff>
    </xdr:from>
    <xdr:to>
      <xdr:col>41</xdr:col>
      <xdr:colOff>50800</xdr:colOff>
      <xdr:row>92</xdr:row>
      <xdr:rowOff>51050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5805384"/>
          <a:ext cx="889000" cy="1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91255</xdr:rowOff>
    </xdr:from>
    <xdr:to>
      <xdr:col>41</xdr:col>
      <xdr:colOff>101600</xdr:colOff>
      <xdr:row>96</xdr:row>
      <xdr:rowOff>21405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3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12532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47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134483</xdr:rowOff>
    </xdr:from>
    <xdr:to>
      <xdr:col>36</xdr:col>
      <xdr:colOff>165100</xdr:colOff>
      <xdr:row>96</xdr:row>
      <xdr:rowOff>64633</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42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55760</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51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114412</xdr:rowOff>
    </xdr:from>
    <xdr:to>
      <xdr:col>55</xdr:col>
      <xdr:colOff>50800</xdr:colOff>
      <xdr:row>92</xdr:row>
      <xdr:rowOff>44562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571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137289</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556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25487</xdr:rowOff>
    </xdr:from>
    <xdr:to>
      <xdr:col>50</xdr:col>
      <xdr:colOff>165100</xdr:colOff>
      <xdr:row>93</xdr:row>
      <xdr:rowOff>127087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597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143614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574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148267</xdr:rowOff>
    </xdr:from>
    <xdr:to>
      <xdr:col>46</xdr:col>
      <xdr:colOff>38100</xdr:colOff>
      <xdr:row>93</xdr:row>
      <xdr:rowOff>78417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592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94944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569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250</xdr:rowOff>
    </xdr:from>
    <xdr:to>
      <xdr:col>41</xdr:col>
      <xdr:colOff>101600</xdr:colOff>
      <xdr:row>92</xdr:row>
      <xdr:rowOff>101850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577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118377</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554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152634</xdr:rowOff>
    </xdr:from>
    <xdr:to>
      <xdr:col>36</xdr:col>
      <xdr:colOff>165100</xdr:colOff>
      <xdr:row>92</xdr:row>
      <xdr:rowOff>82784</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575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99311</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552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88311</xdr:rowOff>
    </xdr:from>
    <xdr:to>
      <xdr:col>85</xdr:col>
      <xdr:colOff>126364</xdr:colOff>
      <xdr:row>38</xdr:row>
      <xdr:rowOff>22840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231811"/>
          <a:ext cx="1269" cy="1306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26667</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54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22840</xdr:rowOff>
    </xdr:from>
    <xdr:to>
      <xdr:col>86</xdr:col>
      <xdr:colOff>25400</xdr:colOff>
      <xdr:row>38</xdr:row>
      <xdr:rowOff>22840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5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34988</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00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88311</xdr:rowOff>
    </xdr:from>
    <xdr:to>
      <xdr:col>86</xdr:col>
      <xdr:colOff>25400</xdr:colOff>
      <xdr:row>30</xdr:row>
      <xdr:rowOff>88311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23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138740</xdr:rowOff>
    </xdr:from>
    <xdr:to>
      <xdr:col>85</xdr:col>
      <xdr:colOff>127000</xdr:colOff>
      <xdr:row>36</xdr:row>
      <xdr:rowOff>57084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139490"/>
          <a:ext cx="838200" cy="8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166174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166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16297</xdr:rowOff>
    </xdr:from>
    <xdr:to>
      <xdr:col>85</xdr:col>
      <xdr:colOff>177800</xdr:colOff>
      <xdr:row>36</xdr:row>
      <xdr:rowOff>117897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18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21560</xdr:rowOff>
    </xdr:from>
    <xdr:to>
      <xdr:col>81</xdr:col>
      <xdr:colOff>50800</xdr:colOff>
      <xdr:row>36</xdr:row>
      <xdr:rowOff>57084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193760"/>
          <a:ext cx="889000" cy="3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30378</xdr:rowOff>
    </xdr:from>
    <xdr:to>
      <xdr:col>81</xdr:col>
      <xdr:colOff>101600</xdr:colOff>
      <xdr:row>36</xdr:row>
      <xdr:rowOff>131978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123105</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9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21560</xdr:rowOff>
    </xdr:from>
    <xdr:to>
      <xdr:col>76</xdr:col>
      <xdr:colOff>114300</xdr:colOff>
      <xdr:row>36</xdr:row>
      <xdr:rowOff>34132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193760"/>
          <a:ext cx="889000" cy="1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130414</xdr:rowOff>
    </xdr:from>
    <xdr:to>
      <xdr:col>76</xdr:col>
      <xdr:colOff>165100</xdr:colOff>
      <xdr:row>36</xdr:row>
      <xdr:rowOff>60564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77091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90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124475</xdr:rowOff>
    </xdr:from>
    <xdr:to>
      <xdr:col>71</xdr:col>
      <xdr:colOff>177800</xdr:colOff>
      <xdr:row>36</xdr:row>
      <xdr:rowOff>34132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5610875"/>
          <a:ext cx="889000" cy="595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17028</xdr:rowOff>
    </xdr:from>
    <xdr:to>
      <xdr:col>72</xdr:col>
      <xdr:colOff>38100</xdr:colOff>
      <xdr:row>36</xdr:row>
      <xdr:rowOff>118628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109755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28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4867</xdr:rowOff>
    </xdr:from>
    <xdr:to>
      <xdr:col>67</xdr:col>
      <xdr:colOff>101600</xdr:colOff>
      <xdr:row>36</xdr:row>
      <xdr:rowOff>106467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97594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26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87940</xdr:rowOff>
    </xdr:from>
    <xdr:to>
      <xdr:col>85</xdr:col>
      <xdr:colOff>177800</xdr:colOff>
      <xdr:row>36</xdr:row>
      <xdr:rowOff>18090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08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110817</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594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6284</xdr:rowOff>
    </xdr:from>
    <xdr:to>
      <xdr:col>81</xdr:col>
      <xdr:colOff>101600</xdr:colOff>
      <xdr:row>36</xdr:row>
      <xdr:rowOff>107884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17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124411</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595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142210</xdr:rowOff>
    </xdr:from>
    <xdr:to>
      <xdr:col>76</xdr:col>
      <xdr:colOff>165100</xdr:colOff>
      <xdr:row>36</xdr:row>
      <xdr:rowOff>72360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14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63487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23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154782</xdr:rowOff>
    </xdr:from>
    <xdr:to>
      <xdr:col>72</xdr:col>
      <xdr:colOff>38100</xdr:colOff>
      <xdr:row>36</xdr:row>
      <xdr:rowOff>84932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15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101459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593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73675</xdr:rowOff>
    </xdr:from>
    <xdr:to>
      <xdr:col>67</xdr:col>
      <xdr:colOff>101600</xdr:colOff>
      <xdr:row>33</xdr:row>
      <xdr:rowOff>3825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55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20352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5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140206</xdr:rowOff>
    </xdr:from>
    <xdr:to>
      <xdr:col>85</xdr:col>
      <xdr:colOff>126364</xdr:colOff>
      <xdr:row>58</xdr:row>
      <xdr:rowOff>52048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541256"/>
          <a:ext cx="1269" cy="1454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55875</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999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52048</xdr:rowOff>
    </xdr:from>
    <xdr:to>
      <xdr:col>86</xdr:col>
      <xdr:colOff>25400</xdr:colOff>
      <xdr:row>58</xdr:row>
      <xdr:rowOff>52048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999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86883</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31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122,469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140206</xdr:rowOff>
    </xdr:from>
    <xdr:to>
      <xdr:col>86</xdr:col>
      <xdr:colOff>25400</xdr:colOff>
      <xdr:row>49</xdr:row>
      <xdr:rowOff>140206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541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33924</xdr:rowOff>
    </xdr:from>
    <xdr:to>
      <xdr:col>85</xdr:col>
      <xdr:colOff>127000</xdr:colOff>
      <xdr:row>52</xdr:row>
      <xdr:rowOff>141382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8949324"/>
          <a:ext cx="838200" cy="10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1540</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602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23113</xdr:rowOff>
    </xdr:from>
    <xdr:to>
      <xdr:col>85</xdr:col>
      <xdr:colOff>177800</xdr:colOff>
      <xdr:row>56</xdr:row>
      <xdr:rowOff>124713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2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33924</xdr:rowOff>
    </xdr:from>
    <xdr:to>
      <xdr:col>81</xdr:col>
      <xdr:colOff>50800</xdr:colOff>
      <xdr:row>52</xdr:row>
      <xdr:rowOff>80525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8949324"/>
          <a:ext cx="889000" cy="4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155618</xdr:rowOff>
    </xdr:from>
    <xdr:to>
      <xdr:col>81</xdr:col>
      <xdr:colOff>101600</xdr:colOff>
      <xdr:row>56</xdr:row>
      <xdr:rowOff>85768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58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76895</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67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80525</xdr:rowOff>
    </xdr:from>
    <xdr:to>
      <xdr:col>76</xdr:col>
      <xdr:colOff>114300</xdr:colOff>
      <xdr:row>53</xdr:row>
      <xdr:rowOff>97327</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8995925"/>
          <a:ext cx="889000" cy="18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139616</xdr:rowOff>
    </xdr:from>
    <xdr:to>
      <xdr:col>76</xdr:col>
      <xdr:colOff>165100</xdr:colOff>
      <xdr:row>56</xdr:row>
      <xdr:rowOff>69766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56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60893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66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97327</xdr:rowOff>
    </xdr:from>
    <xdr:to>
      <xdr:col>71</xdr:col>
      <xdr:colOff>177800</xdr:colOff>
      <xdr:row>54</xdr:row>
      <xdr:rowOff>160992</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184177"/>
          <a:ext cx="889000" cy="235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22753</xdr:rowOff>
    </xdr:from>
    <xdr:to>
      <xdr:col>72</xdr:col>
      <xdr:colOff>38100</xdr:colOff>
      <xdr:row>56</xdr:row>
      <xdr:rowOff>124353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115480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71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65207</xdr:rowOff>
    </xdr:from>
    <xdr:to>
      <xdr:col>67</xdr:col>
      <xdr:colOff>101600</xdr:colOff>
      <xdr:row>56</xdr:row>
      <xdr:rowOff>166807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157934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75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90582</xdr:rowOff>
    </xdr:from>
    <xdr:to>
      <xdr:col>85</xdr:col>
      <xdr:colOff>177800</xdr:colOff>
      <xdr:row>53</xdr:row>
      <xdr:rowOff>20732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00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113459</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885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154574</xdr:rowOff>
    </xdr:from>
    <xdr:to>
      <xdr:col>81</xdr:col>
      <xdr:colOff>101600</xdr:colOff>
      <xdr:row>52</xdr:row>
      <xdr:rowOff>84724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889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101251</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867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29725</xdr:rowOff>
    </xdr:from>
    <xdr:to>
      <xdr:col>76</xdr:col>
      <xdr:colOff>165100</xdr:colOff>
      <xdr:row>52</xdr:row>
      <xdr:rowOff>131325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894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147852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872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46527</xdr:rowOff>
    </xdr:from>
    <xdr:to>
      <xdr:col>72</xdr:col>
      <xdr:colOff>38100</xdr:colOff>
      <xdr:row>53</xdr:row>
      <xdr:rowOff>148127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13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164654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890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110192</xdr:rowOff>
    </xdr:from>
    <xdr:to>
      <xdr:col>67</xdr:col>
      <xdr:colOff>101600</xdr:colOff>
      <xdr:row>55</xdr:row>
      <xdr:rowOff>40342</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36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56869</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14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99385</xdr:rowOff>
    </xdr:from>
    <xdr:to>
      <xdr:col>85</xdr:col>
      <xdr:colOff>126364</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100885"/>
          <a:ext cx="1269" cy="1542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109941</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6544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46062</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7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94,469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99385</xdr:rowOff>
    </xdr:from>
    <xdr:to>
      <xdr:col>86</xdr:col>
      <xdr:colOff>25400</xdr:colOff>
      <xdr:row>70</xdr:row>
      <xdr:rowOff>99385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10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56685</xdr:rowOff>
    </xdr:from>
    <xdr:to>
      <xdr:col>85</xdr:col>
      <xdr:colOff>127000</xdr:colOff>
      <xdr:row>79</xdr:row>
      <xdr:rowOff>20191</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5481300" y="13429785"/>
          <a:ext cx="838200" cy="13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154391</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527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4514</xdr:rowOff>
    </xdr:from>
    <xdr:to>
      <xdr:col>85</xdr:col>
      <xdr:colOff>177800</xdr:colOff>
      <xdr:row>79</xdr:row>
      <xdr:rowOff>106114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54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121003</xdr:rowOff>
    </xdr:from>
    <xdr:to>
      <xdr:col>81</xdr:col>
      <xdr:colOff>50800</xdr:colOff>
      <xdr:row>79</xdr:row>
      <xdr:rowOff>20191</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494103"/>
          <a:ext cx="889000" cy="7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162624</xdr:rowOff>
    </xdr:from>
    <xdr:to>
      <xdr:col>81</xdr:col>
      <xdr:colOff>101600</xdr:colOff>
      <xdr:row>79</xdr:row>
      <xdr:rowOff>92774</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5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83901</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62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121003</xdr:rowOff>
    </xdr:from>
    <xdr:to>
      <xdr:col>76</xdr:col>
      <xdr:colOff>114300</xdr:colOff>
      <xdr:row>79</xdr:row>
      <xdr:rowOff>3536</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3494103"/>
          <a:ext cx="889000" cy="5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157138</xdr:rowOff>
    </xdr:from>
    <xdr:to>
      <xdr:col>76</xdr:col>
      <xdr:colOff>165100</xdr:colOff>
      <xdr:row>79</xdr:row>
      <xdr:rowOff>87288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53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78415</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62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3536</xdr:rowOff>
    </xdr:from>
    <xdr:to>
      <xdr:col>71</xdr:col>
      <xdr:colOff>177800</xdr:colOff>
      <xdr:row>79</xdr:row>
      <xdr:rowOff>92576</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548086"/>
          <a:ext cx="889000" cy="89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160517</xdr:rowOff>
    </xdr:from>
    <xdr:to>
      <xdr:col>72</xdr:col>
      <xdr:colOff>38100</xdr:colOff>
      <xdr:row>79</xdr:row>
      <xdr:rowOff>90667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53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81794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62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10066</xdr:rowOff>
    </xdr:from>
    <xdr:to>
      <xdr:col>67</xdr:col>
      <xdr:colOff>101600</xdr:colOff>
      <xdr:row>79</xdr:row>
      <xdr:rowOff>111666</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55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128193</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32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5885</xdr:rowOff>
    </xdr:from>
    <xdr:to>
      <xdr:col>85</xdr:col>
      <xdr:colOff>177800</xdr:colOff>
      <xdr:row>78</xdr:row>
      <xdr:rowOff>107485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37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28762</xdr:rowOff>
    </xdr:from>
    <xdr:ext cx="534377"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23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140841</xdr:rowOff>
    </xdr:from>
    <xdr:to>
      <xdr:col>81</xdr:col>
      <xdr:colOff>101600</xdr:colOff>
      <xdr:row>79</xdr:row>
      <xdr:rowOff>70991</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1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87518</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46428" y="13289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70203</xdr:rowOff>
    </xdr:from>
    <xdr:to>
      <xdr:col>76</xdr:col>
      <xdr:colOff>165100</xdr:colOff>
      <xdr:row>79</xdr:row>
      <xdr:rowOff>353</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44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16880</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57428" y="13218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124186</xdr:rowOff>
    </xdr:from>
    <xdr:to>
      <xdr:col>72</xdr:col>
      <xdr:colOff>38100</xdr:colOff>
      <xdr:row>79</xdr:row>
      <xdr:rowOff>54336</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4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70863</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68428" y="1327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41776</xdr:rowOff>
    </xdr:from>
    <xdr:to>
      <xdr:col>67</xdr:col>
      <xdr:colOff>101600</xdr:colOff>
      <xdr:row>79</xdr:row>
      <xdr:rowOff>143376</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8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134503</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5017" y="13679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83255</xdr:rowOff>
    </xdr:from>
    <xdr:to>
      <xdr:col>85</xdr:col>
      <xdr:colOff>126364</xdr:colOff>
      <xdr:row>98</xdr:row>
      <xdr:rowOff>22219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513755"/>
          <a:ext cx="1269" cy="13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26046</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82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22219</xdr:rowOff>
    </xdr:from>
    <xdr:to>
      <xdr:col>86</xdr:col>
      <xdr:colOff>25400</xdr:colOff>
      <xdr:row>98</xdr:row>
      <xdr:rowOff>22219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82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29932</xdr:rowOff>
    </xdr:from>
    <xdr:ext cx="534377"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8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83255</xdr:rowOff>
    </xdr:from>
    <xdr:to>
      <xdr:col>86</xdr:col>
      <xdr:colOff>25400</xdr:colOff>
      <xdr:row>90</xdr:row>
      <xdr:rowOff>83255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51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134099</xdr:rowOff>
    </xdr:from>
    <xdr:to>
      <xdr:col>85</xdr:col>
      <xdr:colOff>127000</xdr:colOff>
      <xdr:row>91</xdr:row>
      <xdr:rowOff>161207</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5481300" y="15736049"/>
          <a:ext cx="838200" cy="2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151032</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267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1155</xdr:rowOff>
    </xdr:from>
    <xdr:to>
      <xdr:col>85</xdr:col>
      <xdr:colOff>177800</xdr:colOff>
      <xdr:row>95</xdr:row>
      <xdr:rowOff>102755</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2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88227</xdr:rowOff>
    </xdr:from>
    <xdr:to>
      <xdr:col>81</xdr:col>
      <xdr:colOff>50800</xdr:colOff>
      <xdr:row>91</xdr:row>
      <xdr:rowOff>134099</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4592300" y="15690177"/>
          <a:ext cx="889000" cy="4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30702</xdr:rowOff>
    </xdr:from>
    <xdr:to>
      <xdr:col>81</xdr:col>
      <xdr:colOff>101600</xdr:colOff>
      <xdr:row>95</xdr:row>
      <xdr:rowOff>132302</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31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123429</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41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63309</xdr:rowOff>
    </xdr:from>
    <xdr:to>
      <xdr:col>76</xdr:col>
      <xdr:colOff>114300</xdr:colOff>
      <xdr:row>91</xdr:row>
      <xdr:rowOff>88227</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3703300" y="15665259"/>
          <a:ext cx="8890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84710</xdr:rowOff>
    </xdr:from>
    <xdr:to>
      <xdr:col>76</xdr:col>
      <xdr:colOff>165100</xdr:colOff>
      <xdr:row>96</xdr:row>
      <xdr:rowOff>14860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3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5987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46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39745</xdr:rowOff>
    </xdr:from>
    <xdr:to>
      <xdr:col>71</xdr:col>
      <xdr:colOff>177800</xdr:colOff>
      <xdr:row>91</xdr:row>
      <xdr:rowOff>63309</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5641695"/>
          <a:ext cx="889000" cy="2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13329</xdr:rowOff>
    </xdr:from>
    <xdr:to>
      <xdr:col>72</xdr:col>
      <xdr:colOff>38100</xdr:colOff>
      <xdr:row>95</xdr:row>
      <xdr:rowOff>114929</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106056</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39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7386</xdr:rowOff>
    </xdr:from>
    <xdr:to>
      <xdr:col>67</xdr:col>
      <xdr:colOff>101600</xdr:colOff>
      <xdr:row>95</xdr:row>
      <xdr:rowOff>108986</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100113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38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110407</xdr:rowOff>
    </xdr:from>
    <xdr:to>
      <xdr:col>85</xdr:col>
      <xdr:colOff>177800</xdr:colOff>
      <xdr:row>92</xdr:row>
      <xdr:rowOff>40557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571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133284</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556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83299</xdr:rowOff>
    </xdr:from>
    <xdr:to>
      <xdr:col>81</xdr:col>
      <xdr:colOff>101600</xdr:colOff>
      <xdr:row>92</xdr:row>
      <xdr:rowOff>13449</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568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29976</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546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37427</xdr:rowOff>
    </xdr:from>
    <xdr:to>
      <xdr:col>76</xdr:col>
      <xdr:colOff>165100</xdr:colOff>
      <xdr:row>91</xdr:row>
      <xdr:rowOff>139027</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563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155554</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541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12509</xdr:rowOff>
    </xdr:from>
    <xdr:to>
      <xdr:col>72</xdr:col>
      <xdr:colOff>38100</xdr:colOff>
      <xdr:row>91</xdr:row>
      <xdr:rowOff>114109</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561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130636</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538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160395</xdr:rowOff>
    </xdr:from>
    <xdr:to>
      <xdr:col>67</xdr:col>
      <xdr:colOff>101600</xdr:colOff>
      <xdr:row>91</xdr:row>
      <xdr:rowOff>90545</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559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107072</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536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58057</xdr:rowOff>
    </xdr:from>
    <xdr:to>
      <xdr:col>116</xdr:col>
      <xdr:colOff>62864</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201557"/>
          <a:ext cx="1269"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4734</xdr:rowOff>
    </xdr:from>
    <xdr:ext cx="469744"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4976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58057</xdr:rowOff>
    </xdr:from>
    <xdr:to>
      <xdr:col>116</xdr:col>
      <xdr:colOff>152400</xdr:colOff>
      <xdr:row>30</xdr:row>
      <xdr:rowOff>58057</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201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45901</xdr:rowOff>
    </xdr:from>
    <xdr:to>
      <xdr:col>112</xdr:col>
      <xdr:colOff>38100</xdr:colOff>
      <xdr:row>39</xdr:row>
      <xdr:rowOff>147501</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73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164028</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98650" y="65076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48078</xdr:rowOff>
    </xdr:from>
    <xdr:to>
      <xdr:col>107</xdr:col>
      <xdr:colOff>101600</xdr:colOff>
      <xdr:row>39</xdr:row>
      <xdr:rowOff>149678</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5624</xdr:rowOff>
    </xdr:from>
    <xdr:to>
      <xdr:col>102</xdr:col>
      <xdr:colOff>165100</xdr:colOff>
      <xdr:row>39</xdr:row>
      <xdr:rowOff>107224</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69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123751</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88333" y="64674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46990</xdr:rowOff>
    </xdr:from>
    <xdr:to>
      <xdr:col>98</xdr:col>
      <xdr:colOff>38100</xdr:colOff>
      <xdr:row>39</xdr:row>
      <xdr:rowOff>148590</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165117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508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166205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住民一人当たりコストが最も高いのは民生費の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178,889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円で、次いで教育費の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90,897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円、総務費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86,837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円と続いており、いずれも類似団体と比べて高い水準にある。主な増減要因は次のとおりである。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％）：減要因は、減債基金や公共施設等総合管理基金への積立金の減少　　　　　　 　　　　　　　　　　　　　　　　　・民生費（前年比▲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％）：減要因は、子育て世帯への臨時特別給付金支給の減少、住民税非課税世帯に対する給付金支給の減少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％）：減要因は、新型コロナウイルスワクチン接種事業の減少や大崎地域広域行政事務組合の負担金の減少　 ・労働費（前年比▲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97.2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％）：減要因は、地域雇用継続協力金支給事業の終了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・農林水産業費（前年比＋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％）：増要因は、農業資材価格高騰対策支援事業や担い手確保・経営強化支援事業の増加　　　　　　　・商工費（前年比▲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％）：減要因は、感染症拡大防止協力金事業や、名産品・特産品事業者支援事業の終了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・土木費（前年比＋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％）：増要因は、鳴瀬川総合開発事業基金への積立や道路整備事業の増加　　　　　　　　　　　　　　　　　　　　　 ・教育費（前年比▲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％）：減要因は、中新田公民館整備事業の終了、復興ありがとうホストタウン推進事業の終了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類似団体平均と乖離している費目は、議会費（議員数</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類団の中でも多い）、民生費（組合老健事業への負担金）、商工費（観光事業を展開）、土木費（面積が広くインフラ網の維持）、教育費（合併で教育施設数が多い）、公債費（臨財債累積、合併で資産多い⇒投資事業多い）　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宮城県加美町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実質収支比率は、普通交付税の減少や令和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月</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月の大雨による災害復旧費などの影響で単年度収支が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1.08</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ポイント減少し</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8.85</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％となった。また実質単年度収支についても赤字に転じたが、財政調整基金残高は増加し、標準財政規模の</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％水準を確保している。当面は、基金を取崩す財政運営が続く見通しであるが、今後も行財政改革を推進し、財政調整基金取崩しの縮減に努めるため、実質単年度収支の赤字比率は減少していく見込み。</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宮城県加美町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年度まで、一般会計ほか全ての会計で実質赤字比率は黒字である。令和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年度の連結実質赤字比率は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21.12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％の黒字となっており、一般会計で約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8,100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万円、水道事業会計で約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4,700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万円の実質収支があり、全会計の約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割の黒字比率を占めている。その他会計（黒字）は、介護サービス事業特別会計、加美郡介護認定審査会特別会計、町営駐車場事業特別会計の合計値となっており、今後も、健全な財政運営により連結実質赤字比率は黒字で推移する見込み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3" t="s">
        <v>86</v>
      </c>
      <c r="X3" s="484"/>
      <c r="Y3" s="484"/>
      <c r="Z3" s="484"/>
      <c r="AA3" s="484"/>
      <c r="AB3" s="593"/>
      <c r="AC3" s="597" t="s">
        <v>87</v>
      </c>
      <c r="AD3" s="484"/>
      <c r="AE3" s="484"/>
      <c r="AF3" s="484"/>
      <c r="AG3" s="484"/>
      <c r="AH3" s="484"/>
      <c r="AI3" s="484"/>
      <c r="AJ3" s="484"/>
      <c r="AK3" s="484"/>
      <c r="AL3" s="559"/>
      <c r="AM3" s="483" t="s">
        <v>88</v>
      </c>
      <c r="AN3" s="484"/>
      <c r="AO3" s="484"/>
      <c r="AP3" s="484"/>
      <c r="AQ3" s="484"/>
      <c r="AR3" s="484"/>
      <c r="AS3" s="484"/>
      <c r="AT3" s="484"/>
      <c r="AU3" s="484"/>
      <c r="AV3" s="484"/>
      <c r="AW3" s="484"/>
      <c r="AX3" s="559"/>
      <c r="AY3" s="551" t="s">
        <v>1</v>
      </c>
      <c r="AZ3" s="552"/>
      <c r="BA3" s="552"/>
      <c r="BB3" s="552"/>
      <c r="BC3" s="552"/>
      <c r="BD3" s="552"/>
      <c r="BE3" s="552"/>
      <c r="BF3" s="552"/>
      <c r="BG3" s="552"/>
      <c r="BH3" s="552"/>
      <c r="BI3" s="552"/>
      <c r="BJ3" s="552"/>
      <c r="BK3" s="552"/>
      <c r="BL3" s="552"/>
      <c r="BM3" s="601"/>
      <c r="BN3" s="483" t="s">
        <v>89</v>
      </c>
      <c r="BO3" s="484"/>
      <c r="BP3" s="484"/>
      <c r="BQ3" s="484"/>
      <c r="BR3" s="484"/>
      <c r="BS3" s="484"/>
      <c r="BT3" s="484"/>
      <c r="BU3" s="559"/>
      <c r="BV3" s="483" t="s">
        <v>90</v>
      </c>
      <c r="BW3" s="484"/>
      <c r="BX3" s="484"/>
      <c r="BY3" s="484"/>
      <c r="BZ3" s="484"/>
      <c r="CA3" s="484"/>
      <c r="CB3" s="484"/>
      <c r="CC3" s="559"/>
      <c r="CD3" s="551" t="s">
        <v>1</v>
      </c>
      <c r="CE3" s="552"/>
      <c r="CF3" s="552"/>
      <c r="CG3" s="552"/>
      <c r="CH3" s="552"/>
      <c r="CI3" s="552"/>
      <c r="CJ3" s="552"/>
      <c r="CK3" s="552"/>
      <c r="CL3" s="552"/>
      <c r="CM3" s="552"/>
      <c r="CN3" s="552"/>
      <c r="CO3" s="552"/>
      <c r="CP3" s="552"/>
      <c r="CQ3" s="552"/>
      <c r="CR3" s="552"/>
      <c r="CS3" s="601"/>
      <c r="CT3" s="483" t="s">
        <v>91</v>
      </c>
      <c r="CU3" s="484"/>
      <c r="CV3" s="484"/>
      <c r="CW3" s="484"/>
      <c r="CX3" s="484"/>
      <c r="CY3" s="484"/>
      <c r="CZ3" s="484"/>
      <c r="DA3" s="559"/>
      <c r="DB3" s="483" t="s">
        <v>92</v>
      </c>
      <c r="DC3" s="484"/>
      <c r="DD3" s="484"/>
      <c r="DE3" s="484"/>
      <c r="DF3" s="484"/>
      <c r="DG3" s="484"/>
      <c r="DH3" s="484"/>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8"/>
      <c r="AN4" s="436"/>
      <c r="AO4" s="436"/>
      <c r="AP4" s="436"/>
      <c r="AQ4" s="436"/>
      <c r="AR4" s="436"/>
      <c r="AS4" s="436"/>
      <c r="AT4" s="436"/>
      <c r="AU4" s="436"/>
      <c r="AV4" s="436"/>
      <c r="AW4" s="436"/>
      <c r="AX4" s="600"/>
      <c r="AY4" s="411" t="s">
        <v>93</v>
      </c>
      <c r="AZ4" s="412"/>
      <c r="BA4" s="412"/>
      <c r="BB4" s="412"/>
      <c r="BC4" s="412"/>
      <c r="BD4" s="412"/>
      <c r="BE4" s="412"/>
      <c r="BF4" s="412"/>
      <c r="BG4" s="412"/>
      <c r="BH4" s="412"/>
      <c r="BI4" s="412"/>
      <c r="BJ4" s="412"/>
      <c r="BK4" s="412"/>
      <c r="BL4" s="412"/>
      <c r="BM4" s="413"/>
      <c r="BN4" s="414">
        <v>15005437</v>
      </c>
      <c r="BO4" s="415"/>
      <c r="BP4" s="415"/>
      <c r="BQ4" s="415"/>
      <c r="BR4" s="415"/>
      <c r="BS4" s="415"/>
      <c r="BT4" s="415"/>
      <c r="BU4" s="416"/>
      <c r="BV4" s="414">
        <v>15472993</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8.9</v>
      </c>
      <c r="CU4" s="589"/>
      <c r="CV4" s="589"/>
      <c r="CW4" s="589"/>
      <c r="CX4" s="589"/>
      <c r="CY4" s="589"/>
      <c r="CZ4" s="589"/>
      <c r="DA4" s="590"/>
      <c r="DB4" s="588">
        <v>9.9</v>
      </c>
      <c r="DC4" s="589"/>
      <c r="DD4" s="589"/>
      <c r="DE4" s="589"/>
      <c r="DF4" s="589"/>
      <c r="DG4" s="589"/>
      <c r="DH4" s="589"/>
      <c r="DI4" s="590"/>
    </row>
    <row r="5" spans="1:119" ht="18.75" customHeight="1" x14ac:dyDescent="0.15">
      <c r="A5" s="181"/>
      <c r="B5" s="595"/>
      <c r="C5" s="437"/>
      <c r="D5" s="437"/>
      <c r="E5" s="596"/>
      <c r="F5" s="596"/>
      <c r="G5" s="596"/>
      <c r="H5" s="596"/>
      <c r="I5" s="596"/>
      <c r="J5" s="596"/>
      <c r="K5" s="596"/>
      <c r="L5" s="596"/>
      <c r="M5" s="596"/>
      <c r="N5" s="596"/>
      <c r="O5" s="596"/>
      <c r="P5" s="596"/>
      <c r="Q5" s="596"/>
      <c r="R5" s="435"/>
      <c r="S5" s="435"/>
      <c r="T5" s="435"/>
      <c r="U5" s="435"/>
      <c r="V5" s="599"/>
      <c r="W5" s="518"/>
      <c r="X5" s="436"/>
      <c r="Y5" s="436"/>
      <c r="Z5" s="436"/>
      <c r="AA5" s="436"/>
      <c r="AB5" s="437"/>
      <c r="AC5" s="435"/>
      <c r="AD5" s="436"/>
      <c r="AE5" s="436"/>
      <c r="AF5" s="436"/>
      <c r="AG5" s="436"/>
      <c r="AH5" s="436"/>
      <c r="AI5" s="436"/>
      <c r="AJ5" s="436"/>
      <c r="AK5" s="436"/>
      <c r="AL5" s="600"/>
      <c r="AM5" s="489" t="s">
        <v>95</v>
      </c>
      <c r="AN5" s="393"/>
      <c r="AO5" s="393"/>
      <c r="AP5" s="393"/>
      <c r="AQ5" s="393"/>
      <c r="AR5" s="393"/>
      <c r="AS5" s="393"/>
      <c r="AT5" s="394"/>
      <c r="AU5" s="469" t="s">
        <v>96</v>
      </c>
      <c r="AV5" s="470"/>
      <c r="AW5" s="470"/>
      <c r="AX5" s="470"/>
      <c r="AY5" s="399" t="s">
        <v>97</v>
      </c>
      <c r="AZ5" s="400"/>
      <c r="BA5" s="400"/>
      <c r="BB5" s="400"/>
      <c r="BC5" s="400"/>
      <c r="BD5" s="400"/>
      <c r="BE5" s="400"/>
      <c r="BF5" s="400"/>
      <c r="BG5" s="400"/>
      <c r="BH5" s="400"/>
      <c r="BI5" s="400"/>
      <c r="BJ5" s="400"/>
      <c r="BK5" s="400"/>
      <c r="BL5" s="400"/>
      <c r="BM5" s="401"/>
      <c r="BN5" s="419">
        <v>14068369</v>
      </c>
      <c r="BO5" s="420"/>
      <c r="BP5" s="420"/>
      <c r="BQ5" s="420"/>
      <c r="BR5" s="420"/>
      <c r="BS5" s="420"/>
      <c r="BT5" s="420"/>
      <c r="BU5" s="421"/>
      <c r="BV5" s="419">
        <v>14501577</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89.4</v>
      </c>
      <c r="CU5" s="390"/>
      <c r="CV5" s="390"/>
      <c r="CW5" s="390"/>
      <c r="CX5" s="390"/>
      <c r="CY5" s="390"/>
      <c r="CZ5" s="390"/>
      <c r="DA5" s="391"/>
      <c r="DB5" s="389">
        <v>84.8</v>
      </c>
      <c r="DC5" s="390"/>
      <c r="DD5" s="390"/>
      <c r="DE5" s="390"/>
      <c r="DF5" s="390"/>
      <c r="DG5" s="390"/>
      <c r="DH5" s="390"/>
      <c r="DI5" s="391"/>
    </row>
    <row r="6" spans="1:119" ht="18.75" customHeight="1" x14ac:dyDescent="0.15">
      <c r="A6" s="181"/>
      <c r="B6" s="565" t="s">
        <v>99</v>
      </c>
      <c r="C6" s="434"/>
      <c r="D6" s="434"/>
      <c r="E6" s="566"/>
      <c r="F6" s="566"/>
      <c r="G6" s="566"/>
      <c r="H6" s="566"/>
      <c r="I6" s="566"/>
      <c r="J6" s="566"/>
      <c r="K6" s="566"/>
      <c r="L6" s="566" t="s">
        <v>100</v>
      </c>
      <c r="M6" s="566"/>
      <c r="N6" s="566"/>
      <c r="O6" s="566"/>
      <c r="P6" s="566"/>
      <c r="Q6" s="566"/>
      <c r="R6" s="461"/>
      <c r="S6" s="461"/>
      <c r="T6" s="461"/>
      <c r="U6" s="461"/>
      <c r="V6" s="572"/>
      <c r="W6" s="500" t="s">
        <v>101</v>
      </c>
      <c r="X6" s="433"/>
      <c r="Y6" s="433"/>
      <c r="Z6" s="433"/>
      <c r="AA6" s="433"/>
      <c r="AB6" s="434"/>
      <c r="AC6" s="577" t="s">
        <v>102</v>
      </c>
      <c r="AD6" s="578"/>
      <c r="AE6" s="578"/>
      <c r="AF6" s="578"/>
      <c r="AG6" s="578"/>
      <c r="AH6" s="578"/>
      <c r="AI6" s="578"/>
      <c r="AJ6" s="578"/>
      <c r="AK6" s="578"/>
      <c r="AL6" s="579"/>
      <c r="AM6" s="489" t="s">
        <v>103</v>
      </c>
      <c r="AN6" s="393"/>
      <c r="AO6" s="393"/>
      <c r="AP6" s="393"/>
      <c r="AQ6" s="393"/>
      <c r="AR6" s="393"/>
      <c r="AS6" s="393"/>
      <c r="AT6" s="394"/>
      <c r="AU6" s="469" t="s">
        <v>104</v>
      </c>
      <c r="AV6" s="470"/>
      <c r="AW6" s="470"/>
      <c r="AX6" s="470"/>
      <c r="AY6" s="399" t="s">
        <v>105</v>
      </c>
      <c r="AZ6" s="400"/>
      <c r="BA6" s="400"/>
      <c r="BB6" s="400"/>
      <c r="BC6" s="400"/>
      <c r="BD6" s="400"/>
      <c r="BE6" s="400"/>
      <c r="BF6" s="400"/>
      <c r="BG6" s="400"/>
      <c r="BH6" s="400"/>
      <c r="BI6" s="400"/>
      <c r="BJ6" s="400"/>
      <c r="BK6" s="400"/>
      <c r="BL6" s="400"/>
      <c r="BM6" s="401"/>
      <c r="BN6" s="419">
        <v>937068</v>
      </c>
      <c r="BO6" s="420"/>
      <c r="BP6" s="420"/>
      <c r="BQ6" s="420"/>
      <c r="BR6" s="420"/>
      <c r="BS6" s="420"/>
      <c r="BT6" s="420"/>
      <c r="BU6" s="421"/>
      <c r="BV6" s="419">
        <v>971416</v>
      </c>
      <c r="BW6" s="420"/>
      <c r="BX6" s="420"/>
      <c r="BY6" s="420"/>
      <c r="BZ6" s="420"/>
      <c r="CA6" s="420"/>
      <c r="CB6" s="420"/>
      <c r="CC6" s="421"/>
      <c r="CD6" s="428" t="s">
        <v>106</v>
      </c>
      <c r="CE6" s="373"/>
      <c r="CF6" s="373"/>
      <c r="CG6" s="373"/>
      <c r="CH6" s="373"/>
      <c r="CI6" s="373"/>
      <c r="CJ6" s="373"/>
      <c r="CK6" s="373"/>
      <c r="CL6" s="373"/>
      <c r="CM6" s="373"/>
      <c r="CN6" s="373"/>
      <c r="CO6" s="373"/>
      <c r="CP6" s="373"/>
      <c r="CQ6" s="373"/>
      <c r="CR6" s="373"/>
      <c r="CS6" s="429"/>
      <c r="CT6" s="562">
        <v>90.4</v>
      </c>
      <c r="CU6" s="563"/>
      <c r="CV6" s="563"/>
      <c r="CW6" s="563"/>
      <c r="CX6" s="563"/>
      <c r="CY6" s="563"/>
      <c r="CZ6" s="563"/>
      <c r="DA6" s="564"/>
      <c r="DB6" s="562">
        <v>88.4</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89" t="s">
        <v>107</v>
      </c>
      <c r="AN7" s="393"/>
      <c r="AO7" s="393"/>
      <c r="AP7" s="393"/>
      <c r="AQ7" s="393"/>
      <c r="AR7" s="393"/>
      <c r="AS7" s="393"/>
      <c r="AT7" s="394"/>
      <c r="AU7" s="469" t="s">
        <v>104</v>
      </c>
      <c r="AV7" s="470"/>
      <c r="AW7" s="470"/>
      <c r="AX7" s="470"/>
      <c r="AY7" s="399" t="s">
        <v>108</v>
      </c>
      <c r="AZ7" s="400"/>
      <c r="BA7" s="400"/>
      <c r="BB7" s="400"/>
      <c r="BC7" s="400"/>
      <c r="BD7" s="400"/>
      <c r="BE7" s="400"/>
      <c r="BF7" s="400"/>
      <c r="BG7" s="400"/>
      <c r="BH7" s="400"/>
      <c r="BI7" s="400"/>
      <c r="BJ7" s="400"/>
      <c r="BK7" s="400"/>
      <c r="BL7" s="400"/>
      <c r="BM7" s="401"/>
      <c r="BN7" s="419">
        <v>152338</v>
      </c>
      <c r="BO7" s="420"/>
      <c r="BP7" s="420"/>
      <c r="BQ7" s="420"/>
      <c r="BR7" s="420"/>
      <c r="BS7" s="420"/>
      <c r="BT7" s="420"/>
      <c r="BU7" s="421"/>
      <c r="BV7" s="419">
        <v>45265</v>
      </c>
      <c r="BW7" s="420"/>
      <c r="BX7" s="420"/>
      <c r="BY7" s="420"/>
      <c r="BZ7" s="420"/>
      <c r="CA7" s="420"/>
      <c r="CB7" s="420"/>
      <c r="CC7" s="421"/>
      <c r="CD7" s="428" t="s">
        <v>109</v>
      </c>
      <c r="CE7" s="373"/>
      <c r="CF7" s="373"/>
      <c r="CG7" s="373"/>
      <c r="CH7" s="373"/>
      <c r="CI7" s="373"/>
      <c r="CJ7" s="373"/>
      <c r="CK7" s="373"/>
      <c r="CL7" s="373"/>
      <c r="CM7" s="373"/>
      <c r="CN7" s="373"/>
      <c r="CO7" s="373"/>
      <c r="CP7" s="373"/>
      <c r="CQ7" s="373"/>
      <c r="CR7" s="373"/>
      <c r="CS7" s="429"/>
      <c r="CT7" s="419">
        <v>8862059</v>
      </c>
      <c r="CU7" s="420"/>
      <c r="CV7" s="420"/>
      <c r="CW7" s="420"/>
      <c r="CX7" s="420"/>
      <c r="CY7" s="420"/>
      <c r="CZ7" s="420"/>
      <c r="DA7" s="421"/>
      <c r="DB7" s="419">
        <v>9327575</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85"/>
      <c r="X8" s="486"/>
      <c r="Y8" s="486"/>
      <c r="Z8" s="486"/>
      <c r="AA8" s="486"/>
      <c r="AB8" s="501"/>
      <c r="AC8" s="582"/>
      <c r="AD8" s="583"/>
      <c r="AE8" s="583"/>
      <c r="AF8" s="583"/>
      <c r="AG8" s="583"/>
      <c r="AH8" s="583"/>
      <c r="AI8" s="583"/>
      <c r="AJ8" s="583"/>
      <c r="AK8" s="583"/>
      <c r="AL8" s="584"/>
      <c r="AM8" s="489" t="s">
        <v>110</v>
      </c>
      <c r="AN8" s="393"/>
      <c r="AO8" s="393"/>
      <c r="AP8" s="393"/>
      <c r="AQ8" s="393"/>
      <c r="AR8" s="393"/>
      <c r="AS8" s="393"/>
      <c r="AT8" s="394"/>
      <c r="AU8" s="469" t="s">
        <v>111</v>
      </c>
      <c r="AV8" s="470"/>
      <c r="AW8" s="470"/>
      <c r="AX8" s="470"/>
      <c r="AY8" s="399" t="s">
        <v>112</v>
      </c>
      <c r="AZ8" s="400"/>
      <c r="BA8" s="400"/>
      <c r="BB8" s="400"/>
      <c r="BC8" s="400"/>
      <c r="BD8" s="400"/>
      <c r="BE8" s="400"/>
      <c r="BF8" s="400"/>
      <c r="BG8" s="400"/>
      <c r="BH8" s="400"/>
      <c r="BI8" s="400"/>
      <c r="BJ8" s="400"/>
      <c r="BK8" s="400"/>
      <c r="BL8" s="400"/>
      <c r="BM8" s="401"/>
      <c r="BN8" s="419">
        <v>784730</v>
      </c>
      <c r="BO8" s="420"/>
      <c r="BP8" s="420"/>
      <c r="BQ8" s="420"/>
      <c r="BR8" s="420"/>
      <c r="BS8" s="420"/>
      <c r="BT8" s="420"/>
      <c r="BU8" s="421"/>
      <c r="BV8" s="419">
        <v>926151</v>
      </c>
      <c r="BW8" s="420"/>
      <c r="BX8" s="420"/>
      <c r="BY8" s="420"/>
      <c r="BZ8" s="420"/>
      <c r="CA8" s="420"/>
      <c r="CB8" s="420"/>
      <c r="CC8" s="421"/>
      <c r="CD8" s="428" t="s">
        <v>113</v>
      </c>
      <c r="CE8" s="373"/>
      <c r="CF8" s="373"/>
      <c r="CG8" s="373"/>
      <c r="CH8" s="373"/>
      <c r="CI8" s="373"/>
      <c r="CJ8" s="373"/>
      <c r="CK8" s="373"/>
      <c r="CL8" s="373"/>
      <c r="CM8" s="373"/>
      <c r="CN8" s="373"/>
      <c r="CO8" s="373"/>
      <c r="CP8" s="373"/>
      <c r="CQ8" s="373"/>
      <c r="CR8" s="373"/>
      <c r="CS8" s="429"/>
      <c r="CT8" s="524">
        <v>0.34</v>
      </c>
      <c r="CU8" s="525"/>
      <c r="CV8" s="525"/>
      <c r="CW8" s="525"/>
      <c r="CX8" s="525"/>
      <c r="CY8" s="525"/>
      <c r="CZ8" s="525"/>
      <c r="DA8" s="526"/>
      <c r="DB8" s="524">
        <v>0.35</v>
      </c>
      <c r="DC8" s="525"/>
      <c r="DD8" s="525"/>
      <c r="DE8" s="525"/>
      <c r="DF8" s="525"/>
      <c r="DG8" s="525"/>
      <c r="DH8" s="525"/>
      <c r="DI8" s="526"/>
    </row>
    <row r="9" spans="1:119" ht="18.75" customHeight="1" thickBot="1" x14ac:dyDescent="0.2">
      <c r="A9" s="181"/>
      <c r="B9" s="551" t="s">
        <v>114</v>
      </c>
      <c r="C9" s="552"/>
      <c r="D9" s="552"/>
      <c r="E9" s="552"/>
      <c r="F9" s="552"/>
      <c r="G9" s="552"/>
      <c r="H9" s="552"/>
      <c r="I9" s="552"/>
      <c r="J9" s="552"/>
      <c r="K9" s="472"/>
      <c r="L9" s="553" t="s">
        <v>115</v>
      </c>
      <c r="M9" s="554"/>
      <c r="N9" s="554"/>
      <c r="O9" s="554"/>
      <c r="P9" s="554"/>
      <c r="Q9" s="555"/>
      <c r="R9" s="556">
        <v>21943</v>
      </c>
      <c r="S9" s="557"/>
      <c r="T9" s="557"/>
      <c r="U9" s="557"/>
      <c r="V9" s="558"/>
      <c r="W9" s="483" t="s">
        <v>116</v>
      </c>
      <c r="X9" s="484"/>
      <c r="Y9" s="484"/>
      <c r="Z9" s="484"/>
      <c r="AA9" s="484"/>
      <c r="AB9" s="484"/>
      <c r="AC9" s="484"/>
      <c r="AD9" s="484"/>
      <c r="AE9" s="484"/>
      <c r="AF9" s="484"/>
      <c r="AG9" s="484"/>
      <c r="AH9" s="484"/>
      <c r="AI9" s="484"/>
      <c r="AJ9" s="484"/>
      <c r="AK9" s="484"/>
      <c r="AL9" s="559"/>
      <c r="AM9" s="489" t="s">
        <v>117</v>
      </c>
      <c r="AN9" s="393"/>
      <c r="AO9" s="393"/>
      <c r="AP9" s="393"/>
      <c r="AQ9" s="393"/>
      <c r="AR9" s="393"/>
      <c r="AS9" s="393"/>
      <c r="AT9" s="394"/>
      <c r="AU9" s="469" t="s">
        <v>118</v>
      </c>
      <c r="AV9" s="470"/>
      <c r="AW9" s="470"/>
      <c r="AX9" s="470"/>
      <c r="AY9" s="399" t="s">
        <v>119</v>
      </c>
      <c r="AZ9" s="400"/>
      <c r="BA9" s="400"/>
      <c r="BB9" s="400"/>
      <c r="BC9" s="400"/>
      <c r="BD9" s="400"/>
      <c r="BE9" s="400"/>
      <c r="BF9" s="400"/>
      <c r="BG9" s="400"/>
      <c r="BH9" s="400"/>
      <c r="BI9" s="400"/>
      <c r="BJ9" s="400"/>
      <c r="BK9" s="400"/>
      <c r="BL9" s="400"/>
      <c r="BM9" s="401"/>
      <c r="BN9" s="419">
        <v>-141421</v>
      </c>
      <c r="BO9" s="420"/>
      <c r="BP9" s="420"/>
      <c r="BQ9" s="420"/>
      <c r="BR9" s="420"/>
      <c r="BS9" s="420"/>
      <c r="BT9" s="420"/>
      <c r="BU9" s="421"/>
      <c r="BV9" s="419">
        <v>324843</v>
      </c>
      <c r="BW9" s="420"/>
      <c r="BX9" s="420"/>
      <c r="BY9" s="420"/>
      <c r="BZ9" s="420"/>
      <c r="CA9" s="420"/>
      <c r="CB9" s="420"/>
      <c r="CC9" s="421"/>
      <c r="CD9" s="428" t="s">
        <v>120</v>
      </c>
      <c r="CE9" s="373"/>
      <c r="CF9" s="373"/>
      <c r="CG9" s="373"/>
      <c r="CH9" s="373"/>
      <c r="CI9" s="373"/>
      <c r="CJ9" s="373"/>
      <c r="CK9" s="373"/>
      <c r="CL9" s="373"/>
      <c r="CM9" s="373"/>
      <c r="CN9" s="373"/>
      <c r="CO9" s="373"/>
      <c r="CP9" s="373"/>
      <c r="CQ9" s="373"/>
      <c r="CR9" s="373"/>
      <c r="CS9" s="429"/>
      <c r="CT9" s="389">
        <v>12.4</v>
      </c>
      <c r="CU9" s="390"/>
      <c r="CV9" s="390"/>
      <c r="CW9" s="390"/>
      <c r="CX9" s="390"/>
      <c r="CY9" s="390"/>
      <c r="CZ9" s="390"/>
      <c r="DA9" s="391"/>
      <c r="DB9" s="389">
        <v>12.9</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121</v>
      </c>
      <c r="M10" s="393"/>
      <c r="N10" s="393"/>
      <c r="O10" s="393"/>
      <c r="P10" s="393"/>
      <c r="Q10" s="394"/>
      <c r="R10" s="395">
        <v>23743</v>
      </c>
      <c r="S10" s="396"/>
      <c r="T10" s="396"/>
      <c r="U10" s="396"/>
      <c r="V10" s="398"/>
      <c r="W10" s="560"/>
      <c r="X10" s="370"/>
      <c r="Y10" s="370"/>
      <c r="Z10" s="370"/>
      <c r="AA10" s="370"/>
      <c r="AB10" s="370"/>
      <c r="AC10" s="370"/>
      <c r="AD10" s="370"/>
      <c r="AE10" s="370"/>
      <c r="AF10" s="370"/>
      <c r="AG10" s="370"/>
      <c r="AH10" s="370"/>
      <c r="AI10" s="370"/>
      <c r="AJ10" s="370"/>
      <c r="AK10" s="370"/>
      <c r="AL10" s="561"/>
      <c r="AM10" s="489" t="s">
        <v>122</v>
      </c>
      <c r="AN10" s="393"/>
      <c r="AO10" s="393"/>
      <c r="AP10" s="393"/>
      <c r="AQ10" s="393"/>
      <c r="AR10" s="393"/>
      <c r="AS10" s="393"/>
      <c r="AT10" s="394"/>
      <c r="AU10" s="469" t="s">
        <v>123</v>
      </c>
      <c r="AV10" s="470"/>
      <c r="AW10" s="470"/>
      <c r="AX10" s="470"/>
      <c r="AY10" s="399" t="s">
        <v>124</v>
      </c>
      <c r="AZ10" s="400"/>
      <c r="BA10" s="400"/>
      <c r="BB10" s="400"/>
      <c r="BC10" s="400"/>
      <c r="BD10" s="400"/>
      <c r="BE10" s="400"/>
      <c r="BF10" s="400"/>
      <c r="BG10" s="400"/>
      <c r="BH10" s="400"/>
      <c r="BI10" s="400"/>
      <c r="BJ10" s="400"/>
      <c r="BK10" s="400"/>
      <c r="BL10" s="400"/>
      <c r="BM10" s="401"/>
      <c r="BN10" s="419">
        <v>9552</v>
      </c>
      <c r="BO10" s="420"/>
      <c r="BP10" s="420"/>
      <c r="BQ10" s="420"/>
      <c r="BR10" s="420"/>
      <c r="BS10" s="420"/>
      <c r="BT10" s="420"/>
      <c r="BU10" s="421"/>
      <c r="BV10" s="419">
        <v>10291</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126</v>
      </c>
      <c r="M11" s="375"/>
      <c r="N11" s="375"/>
      <c r="O11" s="375"/>
      <c r="P11" s="375"/>
      <c r="Q11" s="376"/>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89" t="s">
        <v>128</v>
      </c>
      <c r="AN11" s="393"/>
      <c r="AO11" s="393"/>
      <c r="AP11" s="393"/>
      <c r="AQ11" s="393"/>
      <c r="AR11" s="393"/>
      <c r="AS11" s="393"/>
      <c r="AT11" s="394"/>
      <c r="AU11" s="469" t="s">
        <v>123</v>
      </c>
      <c r="AV11" s="470"/>
      <c r="AW11" s="470"/>
      <c r="AX11" s="470"/>
      <c r="AY11" s="399" t="s">
        <v>129</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130</v>
      </c>
      <c r="CE11" s="373"/>
      <c r="CF11" s="373"/>
      <c r="CG11" s="373"/>
      <c r="CH11" s="373"/>
      <c r="CI11" s="373"/>
      <c r="CJ11" s="373"/>
      <c r="CK11" s="373"/>
      <c r="CL11" s="373"/>
      <c r="CM11" s="373"/>
      <c r="CN11" s="373"/>
      <c r="CO11" s="373"/>
      <c r="CP11" s="373"/>
      <c r="CQ11" s="373"/>
      <c r="CR11" s="373"/>
      <c r="CS11" s="429"/>
      <c r="CT11" s="524" t="s">
        <v>131</v>
      </c>
      <c r="CU11" s="525"/>
      <c r="CV11" s="525"/>
      <c r="CW11" s="525"/>
      <c r="CX11" s="525"/>
      <c r="CY11" s="525"/>
      <c r="CZ11" s="525"/>
      <c r="DA11" s="526"/>
      <c r="DB11" s="524" t="s">
        <v>132</v>
      </c>
      <c r="DC11" s="525"/>
      <c r="DD11" s="525"/>
      <c r="DE11" s="525"/>
      <c r="DF11" s="525"/>
      <c r="DG11" s="525"/>
      <c r="DH11" s="525"/>
      <c r="DI11" s="526"/>
    </row>
    <row r="12" spans="1:119" ht="18.75" customHeight="1" x14ac:dyDescent="0.15">
      <c r="A12" s="181"/>
      <c r="B12" s="527" t="s">
        <v>133</v>
      </c>
      <c r="C12" s="528"/>
      <c r="D12" s="528"/>
      <c r="E12" s="528"/>
      <c r="F12" s="528"/>
      <c r="G12" s="528"/>
      <c r="H12" s="528"/>
      <c r="I12" s="528"/>
      <c r="J12" s="528"/>
      <c r="K12" s="529"/>
      <c r="L12" s="536" t="s">
        <v>134</v>
      </c>
      <c r="M12" s="537"/>
      <c r="N12" s="537"/>
      <c r="O12" s="537"/>
      <c r="P12" s="537"/>
      <c r="Q12" s="538"/>
      <c r="R12" s="539">
        <v>21774</v>
      </c>
      <c r="S12" s="540"/>
      <c r="T12" s="540"/>
      <c r="U12" s="540"/>
      <c r="V12" s="541"/>
      <c r="W12" s="542" t="s">
        <v>1</v>
      </c>
      <c r="X12" s="470"/>
      <c r="Y12" s="470"/>
      <c r="Z12" s="470"/>
      <c r="AA12" s="470"/>
      <c r="AB12" s="543"/>
      <c r="AC12" s="544" t="s">
        <v>135</v>
      </c>
      <c r="AD12" s="545"/>
      <c r="AE12" s="545"/>
      <c r="AF12" s="545"/>
      <c r="AG12" s="546"/>
      <c r="AH12" s="544" t="s">
        <v>136</v>
      </c>
      <c r="AI12" s="545"/>
      <c r="AJ12" s="545"/>
      <c r="AK12" s="545"/>
      <c r="AL12" s="547"/>
      <c r="AM12" s="489" t="s">
        <v>137</v>
      </c>
      <c r="AN12" s="393"/>
      <c r="AO12" s="393"/>
      <c r="AP12" s="393"/>
      <c r="AQ12" s="393"/>
      <c r="AR12" s="393"/>
      <c r="AS12" s="393"/>
      <c r="AT12" s="394"/>
      <c r="AU12" s="469" t="s">
        <v>123</v>
      </c>
      <c r="AV12" s="470"/>
      <c r="AW12" s="470"/>
      <c r="AX12" s="470"/>
      <c r="AY12" s="399" t="s">
        <v>138</v>
      </c>
      <c r="AZ12" s="400"/>
      <c r="BA12" s="400"/>
      <c r="BB12" s="400"/>
      <c r="BC12" s="400"/>
      <c r="BD12" s="400"/>
      <c r="BE12" s="400"/>
      <c r="BF12" s="400"/>
      <c r="BG12" s="400"/>
      <c r="BH12" s="400"/>
      <c r="BI12" s="400"/>
      <c r="BJ12" s="400"/>
      <c r="BK12" s="400"/>
      <c r="BL12" s="400"/>
      <c r="BM12" s="401"/>
      <c r="BN12" s="419">
        <v>400000</v>
      </c>
      <c r="BO12" s="420"/>
      <c r="BP12" s="420"/>
      <c r="BQ12" s="420"/>
      <c r="BR12" s="420"/>
      <c r="BS12" s="420"/>
      <c r="BT12" s="420"/>
      <c r="BU12" s="421"/>
      <c r="BV12" s="419">
        <v>200000</v>
      </c>
      <c r="BW12" s="420"/>
      <c r="BX12" s="420"/>
      <c r="BY12" s="420"/>
      <c r="BZ12" s="420"/>
      <c r="CA12" s="420"/>
      <c r="CB12" s="420"/>
      <c r="CC12" s="421"/>
      <c r="CD12" s="428" t="s">
        <v>139</v>
      </c>
      <c r="CE12" s="373"/>
      <c r="CF12" s="373"/>
      <c r="CG12" s="373"/>
      <c r="CH12" s="373"/>
      <c r="CI12" s="373"/>
      <c r="CJ12" s="373"/>
      <c r="CK12" s="373"/>
      <c r="CL12" s="373"/>
      <c r="CM12" s="373"/>
      <c r="CN12" s="373"/>
      <c r="CO12" s="373"/>
      <c r="CP12" s="373"/>
      <c r="CQ12" s="373"/>
      <c r="CR12" s="373"/>
      <c r="CS12" s="429"/>
      <c r="CT12" s="524" t="s">
        <v>140</v>
      </c>
      <c r="CU12" s="525"/>
      <c r="CV12" s="525"/>
      <c r="CW12" s="525"/>
      <c r="CX12" s="525"/>
      <c r="CY12" s="525"/>
      <c r="CZ12" s="525"/>
      <c r="DA12" s="526"/>
      <c r="DB12" s="524" t="s">
        <v>141</v>
      </c>
      <c r="DC12" s="525"/>
      <c r="DD12" s="525"/>
      <c r="DE12" s="525"/>
      <c r="DF12" s="525"/>
      <c r="DG12" s="525"/>
      <c r="DH12" s="525"/>
      <c r="DI12" s="526"/>
    </row>
    <row r="13" spans="1:119" ht="18.75" customHeight="1" x14ac:dyDescent="0.15">
      <c r="A13" s="181"/>
      <c r="B13" s="530"/>
      <c r="C13" s="531"/>
      <c r="D13" s="531"/>
      <c r="E13" s="531"/>
      <c r="F13" s="531"/>
      <c r="G13" s="531"/>
      <c r="H13" s="531"/>
      <c r="I13" s="531"/>
      <c r="J13" s="531"/>
      <c r="K13" s="532"/>
      <c r="L13" s="190"/>
      <c r="M13" s="512" t="s">
        <v>142</v>
      </c>
      <c r="N13" s="513"/>
      <c r="O13" s="513"/>
      <c r="P13" s="513"/>
      <c r="Q13" s="514"/>
      <c r="R13" s="515">
        <v>21576</v>
      </c>
      <c r="S13" s="516"/>
      <c r="T13" s="516"/>
      <c r="U13" s="516"/>
      <c r="V13" s="517"/>
      <c r="W13" s="500" t="s">
        <v>143</v>
      </c>
      <c r="X13" s="433"/>
      <c r="Y13" s="433"/>
      <c r="Z13" s="433"/>
      <c r="AA13" s="433"/>
      <c r="AB13" s="434"/>
      <c r="AC13" s="395">
        <v>1683</v>
      </c>
      <c r="AD13" s="396"/>
      <c r="AE13" s="396"/>
      <c r="AF13" s="396"/>
      <c r="AG13" s="397"/>
      <c r="AH13" s="395">
        <v>1754</v>
      </c>
      <c r="AI13" s="396"/>
      <c r="AJ13" s="396"/>
      <c r="AK13" s="396"/>
      <c r="AL13" s="398"/>
      <c r="AM13" s="489" t="s">
        <v>144</v>
      </c>
      <c r="AN13" s="393"/>
      <c r="AO13" s="393"/>
      <c r="AP13" s="393"/>
      <c r="AQ13" s="393"/>
      <c r="AR13" s="393"/>
      <c r="AS13" s="393"/>
      <c r="AT13" s="394"/>
      <c r="AU13" s="469" t="s">
        <v>145</v>
      </c>
      <c r="AV13" s="470"/>
      <c r="AW13" s="470"/>
      <c r="AX13" s="470"/>
      <c r="AY13" s="399" t="s">
        <v>146</v>
      </c>
      <c r="AZ13" s="400"/>
      <c r="BA13" s="400"/>
      <c r="BB13" s="400"/>
      <c r="BC13" s="400"/>
      <c r="BD13" s="400"/>
      <c r="BE13" s="400"/>
      <c r="BF13" s="400"/>
      <c r="BG13" s="400"/>
      <c r="BH13" s="400"/>
      <c r="BI13" s="400"/>
      <c r="BJ13" s="400"/>
      <c r="BK13" s="400"/>
      <c r="BL13" s="400"/>
      <c r="BM13" s="401"/>
      <c r="BN13" s="419">
        <v>-531869</v>
      </c>
      <c r="BO13" s="420"/>
      <c r="BP13" s="420"/>
      <c r="BQ13" s="420"/>
      <c r="BR13" s="420"/>
      <c r="BS13" s="420"/>
      <c r="BT13" s="420"/>
      <c r="BU13" s="421"/>
      <c r="BV13" s="419">
        <v>135134</v>
      </c>
      <c r="BW13" s="420"/>
      <c r="BX13" s="420"/>
      <c r="BY13" s="420"/>
      <c r="BZ13" s="420"/>
      <c r="CA13" s="420"/>
      <c r="CB13" s="420"/>
      <c r="CC13" s="421"/>
      <c r="CD13" s="428" t="s">
        <v>147</v>
      </c>
      <c r="CE13" s="373"/>
      <c r="CF13" s="373"/>
      <c r="CG13" s="373"/>
      <c r="CH13" s="373"/>
      <c r="CI13" s="373"/>
      <c r="CJ13" s="373"/>
      <c r="CK13" s="373"/>
      <c r="CL13" s="373"/>
      <c r="CM13" s="373"/>
      <c r="CN13" s="373"/>
      <c r="CO13" s="373"/>
      <c r="CP13" s="373"/>
      <c r="CQ13" s="373"/>
      <c r="CR13" s="373"/>
      <c r="CS13" s="429"/>
      <c r="CT13" s="389">
        <v>7.3</v>
      </c>
      <c r="CU13" s="390"/>
      <c r="CV13" s="390"/>
      <c r="CW13" s="390"/>
      <c r="CX13" s="390"/>
      <c r="CY13" s="390"/>
      <c r="CZ13" s="390"/>
      <c r="DA13" s="391"/>
      <c r="DB13" s="389">
        <v>7.5</v>
      </c>
      <c r="DC13" s="390"/>
      <c r="DD13" s="390"/>
      <c r="DE13" s="390"/>
      <c r="DF13" s="390"/>
      <c r="DG13" s="390"/>
      <c r="DH13" s="390"/>
      <c r="DI13" s="391"/>
    </row>
    <row r="14" spans="1:119" ht="18.75" customHeight="1" thickBot="1" x14ac:dyDescent="0.2">
      <c r="A14" s="181"/>
      <c r="B14" s="530"/>
      <c r="C14" s="531"/>
      <c r="D14" s="531"/>
      <c r="E14" s="531"/>
      <c r="F14" s="531"/>
      <c r="G14" s="531"/>
      <c r="H14" s="531"/>
      <c r="I14" s="531"/>
      <c r="J14" s="531"/>
      <c r="K14" s="532"/>
      <c r="L14" s="505" t="s">
        <v>148</v>
      </c>
      <c r="M14" s="522"/>
      <c r="N14" s="522"/>
      <c r="O14" s="522"/>
      <c r="P14" s="522"/>
      <c r="Q14" s="523"/>
      <c r="R14" s="515">
        <v>22115</v>
      </c>
      <c r="S14" s="516"/>
      <c r="T14" s="516"/>
      <c r="U14" s="516"/>
      <c r="V14" s="517"/>
      <c r="W14" s="518"/>
      <c r="X14" s="436"/>
      <c r="Y14" s="436"/>
      <c r="Z14" s="436"/>
      <c r="AA14" s="436"/>
      <c r="AB14" s="437"/>
      <c r="AC14" s="508">
        <v>14.1</v>
      </c>
      <c r="AD14" s="509"/>
      <c r="AE14" s="509"/>
      <c r="AF14" s="509"/>
      <c r="AG14" s="510"/>
      <c r="AH14" s="508">
        <v>14.6</v>
      </c>
      <c r="AI14" s="509"/>
      <c r="AJ14" s="509"/>
      <c r="AK14" s="509"/>
      <c r="AL14" s="511"/>
      <c r="AM14" s="489"/>
      <c r="AN14" s="393"/>
      <c r="AO14" s="393"/>
      <c r="AP14" s="393"/>
      <c r="AQ14" s="393"/>
      <c r="AR14" s="393"/>
      <c r="AS14" s="393"/>
      <c r="AT14" s="394"/>
      <c r="AU14" s="469"/>
      <c r="AV14" s="470"/>
      <c r="AW14" s="470"/>
      <c r="AX14" s="470"/>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149</v>
      </c>
      <c r="CE14" s="426"/>
      <c r="CF14" s="426"/>
      <c r="CG14" s="426"/>
      <c r="CH14" s="426"/>
      <c r="CI14" s="426"/>
      <c r="CJ14" s="426"/>
      <c r="CK14" s="426"/>
      <c r="CL14" s="426"/>
      <c r="CM14" s="426"/>
      <c r="CN14" s="426"/>
      <c r="CO14" s="426"/>
      <c r="CP14" s="426"/>
      <c r="CQ14" s="426"/>
      <c r="CR14" s="426"/>
      <c r="CS14" s="427"/>
      <c r="CT14" s="519">
        <v>22</v>
      </c>
      <c r="CU14" s="520"/>
      <c r="CV14" s="520"/>
      <c r="CW14" s="520"/>
      <c r="CX14" s="520"/>
      <c r="CY14" s="520"/>
      <c r="CZ14" s="520"/>
      <c r="DA14" s="521"/>
      <c r="DB14" s="519">
        <v>31.1</v>
      </c>
      <c r="DC14" s="520"/>
      <c r="DD14" s="520"/>
      <c r="DE14" s="520"/>
      <c r="DF14" s="520"/>
      <c r="DG14" s="520"/>
      <c r="DH14" s="520"/>
      <c r="DI14" s="521"/>
    </row>
    <row r="15" spans="1:119" ht="18.75" customHeight="1" x14ac:dyDescent="0.15">
      <c r="A15" s="181"/>
      <c r="B15" s="530"/>
      <c r="C15" s="531"/>
      <c r="D15" s="531"/>
      <c r="E15" s="531"/>
      <c r="F15" s="531"/>
      <c r="G15" s="531"/>
      <c r="H15" s="531"/>
      <c r="I15" s="531"/>
      <c r="J15" s="531"/>
      <c r="K15" s="532"/>
      <c r="L15" s="190"/>
      <c r="M15" s="512" t="s">
        <v>142</v>
      </c>
      <c r="N15" s="513"/>
      <c r="O15" s="513"/>
      <c r="P15" s="513"/>
      <c r="Q15" s="514"/>
      <c r="R15" s="515">
        <v>21951</v>
      </c>
      <c r="S15" s="516"/>
      <c r="T15" s="516"/>
      <c r="U15" s="516"/>
      <c r="V15" s="517"/>
      <c r="W15" s="500" t="s">
        <v>150</v>
      </c>
      <c r="X15" s="433"/>
      <c r="Y15" s="433"/>
      <c r="Z15" s="433"/>
      <c r="AA15" s="433"/>
      <c r="AB15" s="434"/>
      <c r="AC15" s="395">
        <v>4149</v>
      </c>
      <c r="AD15" s="396"/>
      <c r="AE15" s="396"/>
      <c r="AF15" s="396"/>
      <c r="AG15" s="397"/>
      <c r="AH15" s="395">
        <v>4191</v>
      </c>
      <c r="AI15" s="396"/>
      <c r="AJ15" s="396"/>
      <c r="AK15" s="396"/>
      <c r="AL15" s="398"/>
      <c r="AM15" s="489"/>
      <c r="AN15" s="393"/>
      <c r="AO15" s="393"/>
      <c r="AP15" s="393"/>
      <c r="AQ15" s="393"/>
      <c r="AR15" s="393"/>
      <c r="AS15" s="393"/>
      <c r="AT15" s="394"/>
      <c r="AU15" s="469"/>
      <c r="AV15" s="470"/>
      <c r="AW15" s="470"/>
      <c r="AX15" s="470"/>
      <c r="AY15" s="411" t="s">
        <v>151</v>
      </c>
      <c r="AZ15" s="412"/>
      <c r="BA15" s="412"/>
      <c r="BB15" s="412"/>
      <c r="BC15" s="412"/>
      <c r="BD15" s="412"/>
      <c r="BE15" s="412"/>
      <c r="BF15" s="412"/>
      <c r="BG15" s="412"/>
      <c r="BH15" s="412"/>
      <c r="BI15" s="412"/>
      <c r="BJ15" s="412"/>
      <c r="BK15" s="412"/>
      <c r="BL15" s="412"/>
      <c r="BM15" s="413"/>
      <c r="BN15" s="414">
        <v>2778192</v>
      </c>
      <c r="BO15" s="415"/>
      <c r="BP15" s="415"/>
      <c r="BQ15" s="415"/>
      <c r="BR15" s="415"/>
      <c r="BS15" s="415"/>
      <c r="BT15" s="415"/>
      <c r="BU15" s="416"/>
      <c r="BV15" s="414">
        <v>2735772</v>
      </c>
      <c r="BW15" s="415"/>
      <c r="BX15" s="415"/>
      <c r="BY15" s="415"/>
      <c r="BZ15" s="415"/>
      <c r="CA15" s="415"/>
      <c r="CB15" s="415"/>
      <c r="CC15" s="416"/>
      <c r="CD15" s="502" t="s">
        <v>152</v>
      </c>
      <c r="CE15" s="503"/>
      <c r="CF15" s="503"/>
      <c r="CG15" s="503"/>
      <c r="CH15" s="503"/>
      <c r="CI15" s="503"/>
      <c r="CJ15" s="503"/>
      <c r="CK15" s="503"/>
      <c r="CL15" s="503"/>
      <c r="CM15" s="503"/>
      <c r="CN15" s="503"/>
      <c r="CO15" s="503"/>
      <c r="CP15" s="503"/>
      <c r="CQ15" s="503"/>
      <c r="CR15" s="503"/>
      <c r="CS15" s="504"/>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30"/>
      <c r="C16" s="531"/>
      <c r="D16" s="531"/>
      <c r="E16" s="531"/>
      <c r="F16" s="531"/>
      <c r="G16" s="531"/>
      <c r="H16" s="531"/>
      <c r="I16" s="531"/>
      <c r="J16" s="531"/>
      <c r="K16" s="532"/>
      <c r="L16" s="505" t="s">
        <v>153</v>
      </c>
      <c r="M16" s="506"/>
      <c r="N16" s="506"/>
      <c r="O16" s="506"/>
      <c r="P16" s="506"/>
      <c r="Q16" s="507"/>
      <c r="R16" s="497" t="s">
        <v>154</v>
      </c>
      <c r="S16" s="498"/>
      <c r="T16" s="498"/>
      <c r="U16" s="498"/>
      <c r="V16" s="499"/>
      <c r="W16" s="518"/>
      <c r="X16" s="436"/>
      <c r="Y16" s="436"/>
      <c r="Z16" s="436"/>
      <c r="AA16" s="436"/>
      <c r="AB16" s="437"/>
      <c r="AC16" s="508">
        <v>34.9</v>
      </c>
      <c r="AD16" s="509"/>
      <c r="AE16" s="509"/>
      <c r="AF16" s="509"/>
      <c r="AG16" s="510"/>
      <c r="AH16" s="508">
        <v>35</v>
      </c>
      <c r="AI16" s="509"/>
      <c r="AJ16" s="509"/>
      <c r="AK16" s="509"/>
      <c r="AL16" s="511"/>
      <c r="AM16" s="489"/>
      <c r="AN16" s="393"/>
      <c r="AO16" s="393"/>
      <c r="AP16" s="393"/>
      <c r="AQ16" s="393"/>
      <c r="AR16" s="393"/>
      <c r="AS16" s="393"/>
      <c r="AT16" s="394"/>
      <c r="AU16" s="469"/>
      <c r="AV16" s="470"/>
      <c r="AW16" s="470"/>
      <c r="AX16" s="470"/>
      <c r="AY16" s="399" t="s">
        <v>155</v>
      </c>
      <c r="AZ16" s="400"/>
      <c r="BA16" s="400"/>
      <c r="BB16" s="400"/>
      <c r="BC16" s="400"/>
      <c r="BD16" s="400"/>
      <c r="BE16" s="400"/>
      <c r="BF16" s="400"/>
      <c r="BG16" s="400"/>
      <c r="BH16" s="400"/>
      <c r="BI16" s="400"/>
      <c r="BJ16" s="400"/>
      <c r="BK16" s="400"/>
      <c r="BL16" s="400"/>
      <c r="BM16" s="401"/>
      <c r="BN16" s="419">
        <v>8079523</v>
      </c>
      <c r="BO16" s="420"/>
      <c r="BP16" s="420"/>
      <c r="BQ16" s="420"/>
      <c r="BR16" s="420"/>
      <c r="BS16" s="420"/>
      <c r="BT16" s="420"/>
      <c r="BU16" s="421"/>
      <c r="BV16" s="419">
        <v>8264517</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3"/>
      <c r="C17" s="534"/>
      <c r="D17" s="534"/>
      <c r="E17" s="534"/>
      <c r="F17" s="534"/>
      <c r="G17" s="534"/>
      <c r="H17" s="534"/>
      <c r="I17" s="534"/>
      <c r="J17" s="534"/>
      <c r="K17" s="535"/>
      <c r="L17" s="195"/>
      <c r="M17" s="494" t="s">
        <v>156</v>
      </c>
      <c r="N17" s="495"/>
      <c r="O17" s="495"/>
      <c r="P17" s="495"/>
      <c r="Q17" s="496"/>
      <c r="R17" s="497" t="s">
        <v>157</v>
      </c>
      <c r="S17" s="498"/>
      <c r="T17" s="498"/>
      <c r="U17" s="498"/>
      <c r="V17" s="499"/>
      <c r="W17" s="500" t="s">
        <v>158</v>
      </c>
      <c r="X17" s="433"/>
      <c r="Y17" s="433"/>
      <c r="Z17" s="433"/>
      <c r="AA17" s="433"/>
      <c r="AB17" s="434"/>
      <c r="AC17" s="395">
        <v>6064</v>
      </c>
      <c r="AD17" s="396"/>
      <c r="AE17" s="396"/>
      <c r="AF17" s="396"/>
      <c r="AG17" s="397"/>
      <c r="AH17" s="395">
        <v>6028</v>
      </c>
      <c r="AI17" s="396"/>
      <c r="AJ17" s="396"/>
      <c r="AK17" s="396"/>
      <c r="AL17" s="398"/>
      <c r="AM17" s="489"/>
      <c r="AN17" s="393"/>
      <c r="AO17" s="393"/>
      <c r="AP17" s="393"/>
      <c r="AQ17" s="393"/>
      <c r="AR17" s="393"/>
      <c r="AS17" s="393"/>
      <c r="AT17" s="394"/>
      <c r="AU17" s="469"/>
      <c r="AV17" s="470"/>
      <c r="AW17" s="470"/>
      <c r="AX17" s="470"/>
      <c r="AY17" s="399" t="s">
        <v>159</v>
      </c>
      <c r="AZ17" s="400"/>
      <c r="BA17" s="400"/>
      <c r="BB17" s="400"/>
      <c r="BC17" s="400"/>
      <c r="BD17" s="400"/>
      <c r="BE17" s="400"/>
      <c r="BF17" s="400"/>
      <c r="BG17" s="400"/>
      <c r="BH17" s="400"/>
      <c r="BI17" s="400"/>
      <c r="BJ17" s="400"/>
      <c r="BK17" s="400"/>
      <c r="BL17" s="400"/>
      <c r="BM17" s="401"/>
      <c r="BN17" s="419">
        <v>3472064</v>
      </c>
      <c r="BO17" s="420"/>
      <c r="BP17" s="420"/>
      <c r="BQ17" s="420"/>
      <c r="BR17" s="420"/>
      <c r="BS17" s="420"/>
      <c r="BT17" s="420"/>
      <c r="BU17" s="421"/>
      <c r="BV17" s="419">
        <v>3416803</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160</v>
      </c>
      <c r="C18" s="472"/>
      <c r="D18" s="472"/>
      <c r="E18" s="473"/>
      <c r="F18" s="473"/>
      <c r="G18" s="473"/>
      <c r="H18" s="473"/>
      <c r="I18" s="473"/>
      <c r="J18" s="473"/>
      <c r="K18" s="473"/>
      <c r="L18" s="490">
        <v>460.67</v>
      </c>
      <c r="M18" s="490"/>
      <c r="N18" s="490"/>
      <c r="O18" s="490"/>
      <c r="P18" s="490"/>
      <c r="Q18" s="490"/>
      <c r="R18" s="491"/>
      <c r="S18" s="491"/>
      <c r="T18" s="491"/>
      <c r="U18" s="491"/>
      <c r="V18" s="492"/>
      <c r="W18" s="485"/>
      <c r="X18" s="486"/>
      <c r="Y18" s="486"/>
      <c r="Z18" s="486"/>
      <c r="AA18" s="486"/>
      <c r="AB18" s="501"/>
      <c r="AC18" s="383">
        <v>51</v>
      </c>
      <c r="AD18" s="384"/>
      <c r="AE18" s="384"/>
      <c r="AF18" s="384"/>
      <c r="AG18" s="493"/>
      <c r="AH18" s="383">
        <v>50.3</v>
      </c>
      <c r="AI18" s="384"/>
      <c r="AJ18" s="384"/>
      <c r="AK18" s="384"/>
      <c r="AL18" s="385"/>
      <c r="AM18" s="489"/>
      <c r="AN18" s="393"/>
      <c r="AO18" s="393"/>
      <c r="AP18" s="393"/>
      <c r="AQ18" s="393"/>
      <c r="AR18" s="393"/>
      <c r="AS18" s="393"/>
      <c r="AT18" s="394"/>
      <c r="AU18" s="469"/>
      <c r="AV18" s="470"/>
      <c r="AW18" s="470"/>
      <c r="AX18" s="470"/>
      <c r="AY18" s="399" t="s">
        <v>161</v>
      </c>
      <c r="AZ18" s="400"/>
      <c r="BA18" s="400"/>
      <c r="BB18" s="400"/>
      <c r="BC18" s="400"/>
      <c r="BD18" s="400"/>
      <c r="BE18" s="400"/>
      <c r="BF18" s="400"/>
      <c r="BG18" s="400"/>
      <c r="BH18" s="400"/>
      <c r="BI18" s="400"/>
      <c r="BJ18" s="400"/>
      <c r="BK18" s="400"/>
      <c r="BL18" s="400"/>
      <c r="BM18" s="401"/>
      <c r="BN18" s="419">
        <v>8032963</v>
      </c>
      <c r="BO18" s="420"/>
      <c r="BP18" s="420"/>
      <c r="BQ18" s="420"/>
      <c r="BR18" s="420"/>
      <c r="BS18" s="420"/>
      <c r="BT18" s="420"/>
      <c r="BU18" s="421"/>
      <c r="BV18" s="419">
        <v>8051585</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162</v>
      </c>
      <c r="C19" s="472"/>
      <c r="D19" s="472"/>
      <c r="E19" s="473"/>
      <c r="F19" s="473"/>
      <c r="G19" s="473"/>
      <c r="H19" s="473"/>
      <c r="I19" s="473"/>
      <c r="J19" s="473"/>
      <c r="K19" s="473"/>
      <c r="L19" s="474">
        <v>48</v>
      </c>
      <c r="M19" s="474"/>
      <c r="N19" s="474"/>
      <c r="O19" s="474"/>
      <c r="P19" s="474"/>
      <c r="Q19" s="474"/>
      <c r="R19" s="475"/>
      <c r="S19" s="475"/>
      <c r="T19" s="475"/>
      <c r="U19" s="475"/>
      <c r="V19" s="476"/>
      <c r="W19" s="483"/>
      <c r="X19" s="484"/>
      <c r="Y19" s="484"/>
      <c r="Z19" s="484"/>
      <c r="AA19" s="484"/>
      <c r="AB19" s="484"/>
      <c r="AC19" s="487"/>
      <c r="AD19" s="487"/>
      <c r="AE19" s="487"/>
      <c r="AF19" s="487"/>
      <c r="AG19" s="487"/>
      <c r="AH19" s="487"/>
      <c r="AI19" s="487"/>
      <c r="AJ19" s="487"/>
      <c r="AK19" s="487"/>
      <c r="AL19" s="488"/>
      <c r="AM19" s="489"/>
      <c r="AN19" s="393"/>
      <c r="AO19" s="393"/>
      <c r="AP19" s="393"/>
      <c r="AQ19" s="393"/>
      <c r="AR19" s="393"/>
      <c r="AS19" s="393"/>
      <c r="AT19" s="394"/>
      <c r="AU19" s="469"/>
      <c r="AV19" s="470"/>
      <c r="AW19" s="470"/>
      <c r="AX19" s="470"/>
      <c r="AY19" s="399" t="s">
        <v>163</v>
      </c>
      <c r="AZ19" s="400"/>
      <c r="BA19" s="400"/>
      <c r="BB19" s="400"/>
      <c r="BC19" s="400"/>
      <c r="BD19" s="400"/>
      <c r="BE19" s="400"/>
      <c r="BF19" s="400"/>
      <c r="BG19" s="400"/>
      <c r="BH19" s="400"/>
      <c r="BI19" s="400"/>
      <c r="BJ19" s="400"/>
      <c r="BK19" s="400"/>
      <c r="BL19" s="400"/>
      <c r="BM19" s="401"/>
      <c r="BN19" s="419">
        <v>11097719</v>
      </c>
      <c r="BO19" s="420"/>
      <c r="BP19" s="420"/>
      <c r="BQ19" s="420"/>
      <c r="BR19" s="420"/>
      <c r="BS19" s="420"/>
      <c r="BT19" s="420"/>
      <c r="BU19" s="421"/>
      <c r="BV19" s="419">
        <v>11103257</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164</v>
      </c>
      <c r="C20" s="472"/>
      <c r="D20" s="472"/>
      <c r="E20" s="473"/>
      <c r="F20" s="473"/>
      <c r="G20" s="473"/>
      <c r="H20" s="473"/>
      <c r="I20" s="473"/>
      <c r="J20" s="473"/>
      <c r="K20" s="473"/>
      <c r="L20" s="474">
        <v>7641</v>
      </c>
      <c r="M20" s="474"/>
      <c r="N20" s="474"/>
      <c r="O20" s="474"/>
      <c r="P20" s="474"/>
      <c r="Q20" s="474"/>
      <c r="R20" s="475"/>
      <c r="S20" s="475"/>
      <c r="T20" s="475"/>
      <c r="U20" s="475"/>
      <c r="V20" s="476"/>
      <c r="W20" s="485"/>
      <c r="X20" s="486"/>
      <c r="Y20" s="486"/>
      <c r="Z20" s="486"/>
      <c r="AA20" s="486"/>
      <c r="AB20" s="486"/>
      <c r="AC20" s="477"/>
      <c r="AD20" s="477"/>
      <c r="AE20" s="477"/>
      <c r="AF20" s="477"/>
      <c r="AG20" s="477"/>
      <c r="AH20" s="477"/>
      <c r="AI20" s="477"/>
      <c r="AJ20" s="477"/>
      <c r="AK20" s="477"/>
      <c r="AL20" s="478"/>
      <c r="AM20" s="479"/>
      <c r="AN20" s="375"/>
      <c r="AO20" s="375"/>
      <c r="AP20" s="375"/>
      <c r="AQ20" s="375"/>
      <c r="AR20" s="375"/>
      <c r="AS20" s="375"/>
      <c r="AT20" s="376"/>
      <c r="AU20" s="480"/>
      <c r="AV20" s="481"/>
      <c r="AW20" s="481"/>
      <c r="AX20" s="482"/>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49" t="s">
        <v>165</v>
      </c>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1"/>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52" t="s">
        <v>166</v>
      </c>
      <c r="C22" s="453"/>
      <c r="D22" s="454"/>
      <c r="E22" s="461" t="s">
        <v>1</v>
      </c>
      <c r="F22" s="433"/>
      <c r="G22" s="433"/>
      <c r="H22" s="433"/>
      <c r="I22" s="433"/>
      <c r="J22" s="433"/>
      <c r="K22" s="434"/>
      <c r="L22" s="461" t="s">
        <v>167</v>
      </c>
      <c r="M22" s="433"/>
      <c r="N22" s="433"/>
      <c r="O22" s="433"/>
      <c r="P22" s="434"/>
      <c r="Q22" s="443" t="s">
        <v>168</v>
      </c>
      <c r="R22" s="444"/>
      <c r="S22" s="444"/>
      <c r="T22" s="444"/>
      <c r="U22" s="444"/>
      <c r="V22" s="462"/>
      <c r="W22" s="464" t="s">
        <v>169</v>
      </c>
      <c r="X22" s="453"/>
      <c r="Y22" s="454"/>
      <c r="Z22" s="461" t="s">
        <v>1</v>
      </c>
      <c r="AA22" s="433"/>
      <c r="AB22" s="433"/>
      <c r="AC22" s="433"/>
      <c r="AD22" s="433"/>
      <c r="AE22" s="433"/>
      <c r="AF22" s="433"/>
      <c r="AG22" s="434"/>
      <c r="AH22" s="432" t="s">
        <v>170</v>
      </c>
      <c r="AI22" s="433"/>
      <c r="AJ22" s="433"/>
      <c r="AK22" s="433"/>
      <c r="AL22" s="434"/>
      <c r="AM22" s="432" t="s">
        <v>171</v>
      </c>
      <c r="AN22" s="438"/>
      <c r="AO22" s="438"/>
      <c r="AP22" s="438"/>
      <c r="AQ22" s="438"/>
      <c r="AR22" s="439"/>
      <c r="AS22" s="443" t="s">
        <v>168</v>
      </c>
      <c r="AT22" s="444"/>
      <c r="AU22" s="444"/>
      <c r="AV22" s="444"/>
      <c r="AW22" s="444"/>
      <c r="AX22" s="445"/>
      <c r="AY22" s="411" t="s">
        <v>172</v>
      </c>
      <c r="AZ22" s="412"/>
      <c r="BA22" s="412"/>
      <c r="BB22" s="412"/>
      <c r="BC22" s="412"/>
      <c r="BD22" s="412"/>
      <c r="BE22" s="412"/>
      <c r="BF22" s="412"/>
      <c r="BG22" s="412"/>
      <c r="BH22" s="412"/>
      <c r="BI22" s="412"/>
      <c r="BJ22" s="412"/>
      <c r="BK22" s="412"/>
      <c r="BL22" s="412"/>
      <c r="BM22" s="413"/>
      <c r="BN22" s="414">
        <v>12106484</v>
      </c>
      <c r="BO22" s="415"/>
      <c r="BP22" s="415"/>
      <c r="BQ22" s="415"/>
      <c r="BR22" s="415"/>
      <c r="BS22" s="415"/>
      <c r="BT22" s="415"/>
      <c r="BU22" s="416"/>
      <c r="BV22" s="414">
        <v>12671767</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55"/>
      <c r="C23" s="456"/>
      <c r="D23" s="457"/>
      <c r="E23" s="435"/>
      <c r="F23" s="436"/>
      <c r="G23" s="436"/>
      <c r="H23" s="436"/>
      <c r="I23" s="436"/>
      <c r="J23" s="436"/>
      <c r="K23" s="437"/>
      <c r="L23" s="435"/>
      <c r="M23" s="436"/>
      <c r="N23" s="436"/>
      <c r="O23" s="436"/>
      <c r="P23" s="437"/>
      <c r="Q23" s="446"/>
      <c r="R23" s="447"/>
      <c r="S23" s="447"/>
      <c r="T23" s="447"/>
      <c r="U23" s="447"/>
      <c r="V23" s="463"/>
      <c r="W23" s="465"/>
      <c r="X23" s="456"/>
      <c r="Y23" s="457"/>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399" t="s">
        <v>173</v>
      </c>
      <c r="AZ23" s="400"/>
      <c r="BA23" s="400"/>
      <c r="BB23" s="400"/>
      <c r="BC23" s="400"/>
      <c r="BD23" s="400"/>
      <c r="BE23" s="400"/>
      <c r="BF23" s="400"/>
      <c r="BG23" s="400"/>
      <c r="BH23" s="400"/>
      <c r="BI23" s="400"/>
      <c r="BJ23" s="400"/>
      <c r="BK23" s="400"/>
      <c r="BL23" s="400"/>
      <c r="BM23" s="401"/>
      <c r="BN23" s="419">
        <v>9437712</v>
      </c>
      <c r="BO23" s="420"/>
      <c r="BP23" s="420"/>
      <c r="BQ23" s="420"/>
      <c r="BR23" s="420"/>
      <c r="BS23" s="420"/>
      <c r="BT23" s="420"/>
      <c r="BU23" s="421"/>
      <c r="BV23" s="419">
        <v>10100356</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55"/>
      <c r="C24" s="456"/>
      <c r="D24" s="457"/>
      <c r="E24" s="392" t="s">
        <v>174</v>
      </c>
      <c r="F24" s="393"/>
      <c r="G24" s="393"/>
      <c r="H24" s="393"/>
      <c r="I24" s="393"/>
      <c r="J24" s="393"/>
      <c r="K24" s="394"/>
      <c r="L24" s="395">
        <v>1</v>
      </c>
      <c r="M24" s="396"/>
      <c r="N24" s="396"/>
      <c r="O24" s="396"/>
      <c r="P24" s="397"/>
      <c r="Q24" s="395">
        <v>8553</v>
      </c>
      <c r="R24" s="396"/>
      <c r="S24" s="396"/>
      <c r="T24" s="396"/>
      <c r="U24" s="396"/>
      <c r="V24" s="397"/>
      <c r="W24" s="465"/>
      <c r="X24" s="456"/>
      <c r="Y24" s="457"/>
      <c r="Z24" s="392" t="s">
        <v>175</v>
      </c>
      <c r="AA24" s="393"/>
      <c r="AB24" s="393"/>
      <c r="AC24" s="393"/>
      <c r="AD24" s="393"/>
      <c r="AE24" s="393"/>
      <c r="AF24" s="393"/>
      <c r="AG24" s="394"/>
      <c r="AH24" s="395">
        <v>236</v>
      </c>
      <c r="AI24" s="396"/>
      <c r="AJ24" s="396"/>
      <c r="AK24" s="396"/>
      <c r="AL24" s="397"/>
      <c r="AM24" s="395">
        <v>693368</v>
      </c>
      <c r="AN24" s="396"/>
      <c r="AO24" s="396"/>
      <c r="AP24" s="396"/>
      <c r="AQ24" s="396"/>
      <c r="AR24" s="397"/>
      <c r="AS24" s="395">
        <v>2938</v>
      </c>
      <c r="AT24" s="396"/>
      <c r="AU24" s="396"/>
      <c r="AV24" s="396"/>
      <c r="AW24" s="396"/>
      <c r="AX24" s="398"/>
      <c r="AY24" s="386" t="s">
        <v>176</v>
      </c>
      <c r="AZ24" s="387"/>
      <c r="BA24" s="387"/>
      <c r="BB24" s="387"/>
      <c r="BC24" s="387"/>
      <c r="BD24" s="387"/>
      <c r="BE24" s="387"/>
      <c r="BF24" s="387"/>
      <c r="BG24" s="387"/>
      <c r="BH24" s="387"/>
      <c r="BI24" s="387"/>
      <c r="BJ24" s="387"/>
      <c r="BK24" s="387"/>
      <c r="BL24" s="387"/>
      <c r="BM24" s="388"/>
      <c r="BN24" s="419">
        <v>7216389</v>
      </c>
      <c r="BO24" s="420"/>
      <c r="BP24" s="420"/>
      <c r="BQ24" s="420"/>
      <c r="BR24" s="420"/>
      <c r="BS24" s="420"/>
      <c r="BT24" s="420"/>
      <c r="BU24" s="421"/>
      <c r="BV24" s="419">
        <v>7349338</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55"/>
      <c r="C25" s="456"/>
      <c r="D25" s="457"/>
      <c r="E25" s="392" t="s">
        <v>177</v>
      </c>
      <c r="F25" s="393"/>
      <c r="G25" s="393"/>
      <c r="H25" s="393"/>
      <c r="I25" s="393"/>
      <c r="J25" s="393"/>
      <c r="K25" s="394"/>
      <c r="L25" s="395">
        <v>1</v>
      </c>
      <c r="M25" s="396"/>
      <c r="N25" s="396"/>
      <c r="O25" s="396"/>
      <c r="P25" s="397"/>
      <c r="Q25" s="395">
        <v>6343</v>
      </c>
      <c r="R25" s="396"/>
      <c r="S25" s="396"/>
      <c r="T25" s="396"/>
      <c r="U25" s="396"/>
      <c r="V25" s="397"/>
      <c r="W25" s="465"/>
      <c r="X25" s="456"/>
      <c r="Y25" s="457"/>
      <c r="Z25" s="392" t="s">
        <v>178</v>
      </c>
      <c r="AA25" s="393"/>
      <c r="AB25" s="393"/>
      <c r="AC25" s="393"/>
      <c r="AD25" s="393"/>
      <c r="AE25" s="393"/>
      <c r="AF25" s="393"/>
      <c r="AG25" s="394"/>
      <c r="AH25" s="395" t="s">
        <v>131</v>
      </c>
      <c r="AI25" s="396"/>
      <c r="AJ25" s="396"/>
      <c r="AK25" s="396"/>
      <c r="AL25" s="397"/>
      <c r="AM25" s="395" t="s">
        <v>140</v>
      </c>
      <c r="AN25" s="396"/>
      <c r="AO25" s="396"/>
      <c r="AP25" s="396"/>
      <c r="AQ25" s="396"/>
      <c r="AR25" s="397"/>
      <c r="AS25" s="395" t="s">
        <v>141</v>
      </c>
      <c r="AT25" s="396"/>
      <c r="AU25" s="396"/>
      <c r="AV25" s="396"/>
      <c r="AW25" s="396"/>
      <c r="AX25" s="398"/>
      <c r="AY25" s="411" t="s">
        <v>179</v>
      </c>
      <c r="AZ25" s="412"/>
      <c r="BA25" s="412"/>
      <c r="BB25" s="412"/>
      <c r="BC25" s="412"/>
      <c r="BD25" s="412"/>
      <c r="BE25" s="412"/>
      <c r="BF25" s="412"/>
      <c r="BG25" s="412"/>
      <c r="BH25" s="412"/>
      <c r="BI25" s="412"/>
      <c r="BJ25" s="412"/>
      <c r="BK25" s="412"/>
      <c r="BL25" s="412"/>
      <c r="BM25" s="413"/>
      <c r="BN25" s="414">
        <v>2029051</v>
      </c>
      <c r="BO25" s="415"/>
      <c r="BP25" s="415"/>
      <c r="BQ25" s="415"/>
      <c r="BR25" s="415"/>
      <c r="BS25" s="415"/>
      <c r="BT25" s="415"/>
      <c r="BU25" s="416"/>
      <c r="BV25" s="414">
        <v>2401539</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55"/>
      <c r="C26" s="456"/>
      <c r="D26" s="457"/>
      <c r="E26" s="392" t="s">
        <v>180</v>
      </c>
      <c r="F26" s="393"/>
      <c r="G26" s="393"/>
      <c r="H26" s="393"/>
      <c r="I26" s="393"/>
      <c r="J26" s="393"/>
      <c r="K26" s="394"/>
      <c r="L26" s="395">
        <v>1</v>
      </c>
      <c r="M26" s="396"/>
      <c r="N26" s="396"/>
      <c r="O26" s="396"/>
      <c r="P26" s="397"/>
      <c r="Q26" s="395">
        <v>5213</v>
      </c>
      <c r="R26" s="396"/>
      <c r="S26" s="396"/>
      <c r="T26" s="396"/>
      <c r="U26" s="396"/>
      <c r="V26" s="397"/>
      <c r="W26" s="465"/>
      <c r="X26" s="456"/>
      <c r="Y26" s="457"/>
      <c r="Z26" s="392" t="s">
        <v>181</v>
      </c>
      <c r="AA26" s="430"/>
      <c r="AB26" s="430"/>
      <c r="AC26" s="430"/>
      <c r="AD26" s="430"/>
      <c r="AE26" s="430"/>
      <c r="AF26" s="430"/>
      <c r="AG26" s="431"/>
      <c r="AH26" s="395">
        <v>9</v>
      </c>
      <c r="AI26" s="396"/>
      <c r="AJ26" s="396"/>
      <c r="AK26" s="396"/>
      <c r="AL26" s="397"/>
      <c r="AM26" s="395">
        <v>25731</v>
      </c>
      <c r="AN26" s="396"/>
      <c r="AO26" s="396"/>
      <c r="AP26" s="396"/>
      <c r="AQ26" s="396"/>
      <c r="AR26" s="397"/>
      <c r="AS26" s="395">
        <v>2859</v>
      </c>
      <c r="AT26" s="396"/>
      <c r="AU26" s="396"/>
      <c r="AV26" s="396"/>
      <c r="AW26" s="396"/>
      <c r="AX26" s="398"/>
      <c r="AY26" s="428" t="s">
        <v>182</v>
      </c>
      <c r="AZ26" s="373"/>
      <c r="BA26" s="373"/>
      <c r="BB26" s="373"/>
      <c r="BC26" s="373"/>
      <c r="BD26" s="373"/>
      <c r="BE26" s="373"/>
      <c r="BF26" s="373"/>
      <c r="BG26" s="373"/>
      <c r="BH26" s="373"/>
      <c r="BI26" s="373"/>
      <c r="BJ26" s="373"/>
      <c r="BK26" s="373"/>
      <c r="BL26" s="373"/>
      <c r="BM26" s="429"/>
      <c r="BN26" s="419" t="s">
        <v>141</v>
      </c>
      <c r="BO26" s="420"/>
      <c r="BP26" s="420"/>
      <c r="BQ26" s="420"/>
      <c r="BR26" s="420"/>
      <c r="BS26" s="420"/>
      <c r="BT26" s="420"/>
      <c r="BU26" s="421"/>
      <c r="BV26" s="419" t="s">
        <v>141</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55"/>
      <c r="C27" s="456"/>
      <c r="D27" s="457"/>
      <c r="E27" s="392" t="s">
        <v>183</v>
      </c>
      <c r="F27" s="393"/>
      <c r="G27" s="393"/>
      <c r="H27" s="393"/>
      <c r="I27" s="393"/>
      <c r="J27" s="393"/>
      <c r="K27" s="394"/>
      <c r="L27" s="395">
        <v>1</v>
      </c>
      <c r="M27" s="396"/>
      <c r="N27" s="396"/>
      <c r="O27" s="396"/>
      <c r="P27" s="397"/>
      <c r="Q27" s="395">
        <v>3310</v>
      </c>
      <c r="R27" s="396"/>
      <c r="S27" s="396"/>
      <c r="T27" s="396"/>
      <c r="U27" s="396"/>
      <c r="V27" s="397"/>
      <c r="W27" s="465"/>
      <c r="X27" s="456"/>
      <c r="Y27" s="457"/>
      <c r="Z27" s="392" t="s">
        <v>184</v>
      </c>
      <c r="AA27" s="393"/>
      <c r="AB27" s="393"/>
      <c r="AC27" s="393"/>
      <c r="AD27" s="393"/>
      <c r="AE27" s="393"/>
      <c r="AF27" s="393"/>
      <c r="AG27" s="394"/>
      <c r="AH27" s="395">
        <v>15</v>
      </c>
      <c r="AI27" s="396"/>
      <c r="AJ27" s="396"/>
      <c r="AK27" s="396"/>
      <c r="AL27" s="397"/>
      <c r="AM27" s="395">
        <v>44452</v>
      </c>
      <c r="AN27" s="396"/>
      <c r="AO27" s="396"/>
      <c r="AP27" s="396"/>
      <c r="AQ27" s="396"/>
      <c r="AR27" s="397"/>
      <c r="AS27" s="395">
        <v>2963</v>
      </c>
      <c r="AT27" s="396"/>
      <c r="AU27" s="396"/>
      <c r="AV27" s="396"/>
      <c r="AW27" s="396"/>
      <c r="AX27" s="398"/>
      <c r="AY27" s="425" t="s">
        <v>185</v>
      </c>
      <c r="AZ27" s="426"/>
      <c r="BA27" s="426"/>
      <c r="BB27" s="426"/>
      <c r="BC27" s="426"/>
      <c r="BD27" s="426"/>
      <c r="BE27" s="426"/>
      <c r="BF27" s="426"/>
      <c r="BG27" s="426"/>
      <c r="BH27" s="426"/>
      <c r="BI27" s="426"/>
      <c r="BJ27" s="426"/>
      <c r="BK27" s="426"/>
      <c r="BL27" s="426"/>
      <c r="BM27" s="427"/>
      <c r="BN27" s="422">
        <v>360484</v>
      </c>
      <c r="BO27" s="423"/>
      <c r="BP27" s="423"/>
      <c r="BQ27" s="423"/>
      <c r="BR27" s="423"/>
      <c r="BS27" s="423"/>
      <c r="BT27" s="423"/>
      <c r="BU27" s="424"/>
      <c r="BV27" s="422">
        <v>360484</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55"/>
      <c r="C28" s="456"/>
      <c r="D28" s="457"/>
      <c r="E28" s="392" t="s">
        <v>186</v>
      </c>
      <c r="F28" s="393"/>
      <c r="G28" s="393"/>
      <c r="H28" s="393"/>
      <c r="I28" s="393"/>
      <c r="J28" s="393"/>
      <c r="K28" s="394"/>
      <c r="L28" s="395">
        <v>1</v>
      </c>
      <c r="M28" s="396"/>
      <c r="N28" s="396"/>
      <c r="O28" s="396"/>
      <c r="P28" s="397"/>
      <c r="Q28" s="395">
        <v>2660</v>
      </c>
      <c r="R28" s="396"/>
      <c r="S28" s="396"/>
      <c r="T28" s="396"/>
      <c r="U28" s="396"/>
      <c r="V28" s="397"/>
      <c r="W28" s="465"/>
      <c r="X28" s="456"/>
      <c r="Y28" s="457"/>
      <c r="Z28" s="392" t="s">
        <v>187</v>
      </c>
      <c r="AA28" s="393"/>
      <c r="AB28" s="393"/>
      <c r="AC28" s="393"/>
      <c r="AD28" s="393"/>
      <c r="AE28" s="393"/>
      <c r="AF28" s="393"/>
      <c r="AG28" s="394"/>
      <c r="AH28" s="395" t="s">
        <v>131</v>
      </c>
      <c r="AI28" s="396"/>
      <c r="AJ28" s="396"/>
      <c r="AK28" s="396"/>
      <c r="AL28" s="397"/>
      <c r="AM28" s="395" t="s">
        <v>141</v>
      </c>
      <c r="AN28" s="396"/>
      <c r="AO28" s="396"/>
      <c r="AP28" s="396"/>
      <c r="AQ28" s="396"/>
      <c r="AR28" s="397"/>
      <c r="AS28" s="395" t="s">
        <v>131</v>
      </c>
      <c r="AT28" s="396"/>
      <c r="AU28" s="396"/>
      <c r="AV28" s="396"/>
      <c r="AW28" s="396"/>
      <c r="AX28" s="398"/>
      <c r="AY28" s="402" t="s">
        <v>188</v>
      </c>
      <c r="AZ28" s="403"/>
      <c r="BA28" s="403"/>
      <c r="BB28" s="404"/>
      <c r="BC28" s="411" t="s">
        <v>50</v>
      </c>
      <c r="BD28" s="412"/>
      <c r="BE28" s="412"/>
      <c r="BF28" s="412"/>
      <c r="BG28" s="412"/>
      <c r="BH28" s="412"/>
      <c r="BI28" s="412"/>
      <c r="BJ28" s="412"/>
      <c r="BK28" s="412"/>
      <c r="BL28" s="412"/>
      <c r="BM28" s="413"/>
      <c r="BN28" s="414">
        <v>1964903</v>
      </c>
      <c r="BO28" s="415"/>
      <c r="BP28" s="415"/>
      <c r="BQ28" s="415"/>
      <c r="BR28" s="415"/>
      <c r="BS28" s="415"/>
      <c r="BT28" s="415"/>
      <c r="BU28" s="416"/>
      <c r="BV28" s="414">
        <v>1885351</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55"/>
      <c r="C29" s="456"/>
      <c r="D29" s="457"/>
      <c r="E29" s="392" t="s">
        <v>189</v>
      </c>
      <c r="F29" s="393"/>
      <c r="G29" s="393"/>
      <c r="H29" s="393"/>
      <c r="I29" s="393"/>
      <c r="J29" s="393"/>
      <c r="K29" s="394"/>
      <c r="L29" s="395">
        <v>15</v>
      </c>
      <c r="M29" s="396"/>
      <c r="N29" s="396"/>
      <c r="O29" s="396"/>
      <c r="P29" s="397"/>
      <c r="Q29" s="395">
        <v>2460</v>
      </c>
      <c r="R29" s="396"/>
      <c r="S29" s="396"/>
      <c r="T29" s="396"/>
      <c r="U29" s="396"/>
      <c r="V29" s="397"/>
      <c r="W29" s="466"/>
      <c r="X29" s="467"/>
      <c r="Y29" s="468"/>
      <c r="Z29" s="392" t="s">
        <v>190</v>
      </c>
      <c r="AA29" s="393"/>
      <c r="AB29" s="393"/>
      <c r="AC29" s="393"/>
      <c r="AD29" s="393"/>
      <c r="AE29" s="393"/>
      <c r="AF29" s="393"/>
      <c r="AG29" s="394"/>
      <c r="AH29" s="395">
        <v>251</v>
      </c>
      <c r="AI29" s="396"/>
      <c r="AJ29" s="396"/>
      <c r="AK29" s="396"/>
      <c r="AL29" s="397"/>
      <c r="AM29" s="395">
        <v>737820</v>
      </c>
      <c r="AN29" s="396"/>
      <c r="AO29" s="396"/>
      <c r="AP29" s="396"/>
      <c r="AQ29" s="396"/>
      <c r="AR29" s="397"/>
      <c r="AS29" s="395">
        <v>2940</v>
      </c>
      <c r="AT29" s="396"/>
      <c r="AU29" s="396"/>
      <c r="AV29" s="396"/>
      <c r="AW29" s="396"/>
      <c r="AX29" s="398"/>
      <c r="AY29" s="405"/>
      <c r="AZ29" s="406"/>
      <c r="BA29" s="406"/>
      <c r="BB29" s="407"/>
      <c r="BC29" s="399" t="s">
        <v>191</v>
      </c>
      <c r="BD29" s="400"/>
      <c r="BE29" s="400"/>
      <c r="BF29" s="400"/>
      <c r="BG29" s="400"/>
      <c r="BH29" s="400"/>
      <c r="BI29" s="400"/>
      <c r="BJ29" s="400"/>
      <c r="BK29" s="400"/>
      <c r="BL29" s="400"/>
      <c r="BM29" s="401"/>
      <c r="BN29" s="419">
        <v>412469</v>
      </c>
      <c r="BO29" s="420"/>
      <c r="BP29" s="420"/>
      <c r="BQ29" s="420"/>
      <c r="BR29" s="420"/>
      <c r="BS29" s="420"/>
      <c r="BT29" s="420"/>
      <c r="BU29" s="421"/>
      <c r="BV29" s="419">
        <v>410803</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58"/>
      <c r="C30" s="459"/>
      <c r="D30" s="460"/>
      <c r="E30" s="374"/>
      <c r="F30" s="375"/>
      <c r="G30" s="375"/>
      <c r="H30" s="375"/>
      <c r="I30" s="375"/>
      <c r="J30" s="375"/>
      <c r="K30" s="376"/>
      <c r="L30" s="377"/>
      <c r="M30" s="378"/>
      <c r="N30" s="378"/>
      <c r="O30" s="378"/>
      <c r="P30" s="379"/>
      <c r="Q30" s="377"/>
      <c r="R30" s="378"/>
      <c r="S30" s="378"/>
      <c r="T30" s="378"/>
      <c r="U30" s="378"/>
      <c r="V30" s="379"/>
      <c r="W30" s="380" t="s">
        <v>192</v>
      </c>
      <c r="X30" s="381"/>
      <c r="Y30" s="381"/>
      <c r="Z30" s="381"/>
      <c r="AA30" s="381"/>
      <c r="AB30" s="381"/>
      <c r="AC30" s="381"/>
      <c r="AD30" s="381"/>
      <c r="AE30" s="381"/>
      <c r="AF30" s="381"/>
      <c r="AG30" s="382"/>
      <c r="AH30" s="383">
        <v>94.4</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3227877</v>
      </c>
      <c r="BO30" s="423"/>
      <c r="BP30" s="423"/>
      <c r="BQ30" s="423"/>
      <c r="BR30" s="423"/>
      <c r="BS30" s="423"/>
      <c r="BT30" s="423"/>
      <c r="BU30" s="424"/>
      <c r="BV30" s="422">
        <v>3012922</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193</v>
      </c>
      <c r="D32" s="372"/>
      <c r="E32" s="372"/>
      <c r="F32" s="372"/>
      <c r="G32" s="372"/>
      <c r="H32" s="372"/>
      <c r="I32" s="372"/>
      <c r="J32" s="372"/>
      <c r="K32" s="372"/>
      <c r="L32" s="372"/>
      <c r="M32" s="372"/>
      <c r="N32" s="372"/>
      <c r="O32" s="372"/>
      <c r="P32" s="372"/>
      <c r="Q32" s="372"/>
      <c r="R32" s="372"/>
      <c r="S32" s="372"/>
      <c r="U32" s="373" t="s">
        <v>194</v>
      </c>
      <c r="V32" s="373"/>
      <c r="W32" s="373"/>
      <c r="X32" s="373"/>
      <c r="Y32" s="373"/>
      <c r="Z32" s="373"/>
      <c r="AA32" s="373"/>
      <c r="AB32" s="373"/>
      <c r="AC32" s="373"/>
      <c r="AD32" s="373"/>
      <c r="AE32" s="373"/>
      <c r="AF32" s="373"/>
      <c r="AG32" s="373"/>
      <c r="AH32" s="373"/>
      <c r="AI32" s="373"/>
      <c r="AJ32" s="373"/>
      <c r="AK32" s="373"/>
      <c r="AM32" s="373" t="s">
        <v>195</v>
      </c>
      <c r="AN32" s="373"/>
      <c r="AO32" s="373"/>
      <c r="AP32" s="373"/>
      <c r="AQ32" s="373"/>
      <c r="AR32" s="373"/>
      <c r="AS32" s="373"/>
      <c r="AT32" s="373"/>
      <c r="AU32" s="373"/>
      <c r="AV32" s="373"/>
      <c r="AW32" s="373"/>
      <c r="AX32" s="373"/>
      <c r="AY32" s="373"/>
      <c r="AZ32" s="373"/>
      <c r="BA32" s="373"/>
      <c r="BB32" s="373"/>
      <c r="BC32" s="373"/>
      <c r="BE32" s="373" t="s">
        <v>196</v>
      </c>
      <c r="BF32" s="373"/>
      <c r="BG32" s="373"/>
      <c r="BH32" s="373"/>
      <c r="BI32" s="373"/>
      <c r="BJ32" s="373"/>
      <c r="BK32" s="373"/>
      <c r="BL32" s="373"/>
      <c r="BM32" s="373"/>
      <c r="BN32" s="373"/>
      <c r="BO32" s="373"/>
      <c r="BP32" s="373"/>
      <c r="BQ32" s="373"/>
      <c r="BR32" s="373"/>
      <c r="BS32" s="373"/>
      <c r="BT32" s="373"/>
      <c r="BU32" s="373"/>
      <c r="BW32" s="373" t="s">
        <v>197</v>
      </c>
      <c r="BX32" s="373"/>
      <c r="BY32" s="373"/>
      <c r="BZ32" s="373"/>
      <c r="CA32" s="373"/>
      <c r="CB32" s="373"/>
      <c r="CC32" s="373"/>
      <c r="CD32" s="373"/>
      <c r="CE32" s="373"/>
      <c r="CF32" s="373"/>
      <c r="CG32" s="373"/>
      <c r="CH32" s="373"/>
      <c r="CI32" s="373"/>
      <c r="CJ32" s="373"/>
      <c r="CK32" s="373"/>
      <c r="CL32" s="373"/>
      <c r="CM32" s="373"/>
      <c r="CO32" s="373" t="s">
        <v>198</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199</v>
      </c>
      <c r="D33" s="371"/>
      <c r="E33" s="370" t="s">
        <v>200</v>
      </c>
      <c r="F33" s="370"/>
      <c r="G33" s="370"/>
      <c r="H33" s="370"/>
      <c r="I33" s="370"/>
      <c r="J33" s="370"/>
      <c r="K33" s="370"/>
      <c r="L33" s="370"/>
      <c r="M33" s="370"/>
      <c r="N33" s="370"/>
      <c r="O33" s="370"/>
      <c r="P33" s="370"/>
      <c r="Q33" s="370"/>
      <c r="R33" s="370"/>
      <c r="S33" s="370"/>
      <c r="T33" s="206"/>
      <c r="U33" s="371" t="s">
        <v>201</v>
      </c>
      <c r="V33" s="371"/>
      <c r="W33" s="370" t="s">
        <v>200</v>
      </c>
      <c r="X33" s="370"/>
      <c r="Y33" s="370"/>
      <c r="Z33" s="370"/>
      <c r="AA33" s="370"/>
      <c r="AB33" s="370"/>
      <c r="AC33" s="370"/>
      <c r="AD33" s="370"/>
      <c r="AE33" s="370"/>
      <c r="AF33" s="370"/>
      <c r="AG33" s="370"/>
      <c r="AH33" s="370"/>
      <c r="AI33" s="370"/>
      <c r="AJ33" s="370"/>
      <c r="AK33" s="370"/>
      <c r="AL33" s="206"/>
      <c r="AM33" s="371" t="s">
        <v>201</v>
      </c>
      <c r="AN33" s="371"/>
      <c r="AO33" s="370" t="s">
        <v>202</v>
      </c>
      <c r="AP33" s="370"/>
      <c r="AQ33" s="370"/>
      <c r="AR33" s="370"/>
      <c r="AS33" s="370"/>
      <c r="AT33" s="370"/>
      <c r="AU33" s="370"/>
      <c r="AV33" s="370"/>
      <c r="AW33" s="370"/>
      <c r="AX33" s="370"/>
      <c r="AY33" s="370"/>
      <c r="AZ33" s="370"/>
      <c r="BA33" s="370"/>
      <c r="BB33" s="370"/>
      <c r="BC33" s="370"/>
      <c r="BD33" s="207"/>
      <c r="BE33" s="370" t="s">
        <v>203</v>
      </c>
      <c r="BF33" s="370"/>
      <c r="BG33" s="370" t="s">
        <v>204</v>
      </c>
      <c r="BH33" s="370"/>
      <c r="BI33" s="370"/>
      <c r="BJ33" s="370"/>
      <c r="BK33" s="370"/>
      <c r="BL33" s="370"/>
      <c r="BM33" s="370"/>
      <c r="BN33" s="370"/>
      <c r="BO33" s="370"/>
      <c r="BP33" s="370"/>
      <c r="BQ33" s="370"/>
      <c r="BR33" s="370"/>
      <c r="BS33" s="370"/>
      <c r="BT33" s="370"/>
      <c r="BU33" s="370"/>
      <c r="BV33" s="207"/>
      <c r="BW33" s="371" t="s">
        <v>203</v>
      </c>
      <c r="BX33" s="371"/>
      <c r="BY33" s="370" t="s">
        <v>205</v>
      </c>
      <c r="BZ33" s="370"/>
      <c r="CA33" s="370"/>
      <c r="CB33" s="370"/>
      <c r="CC33" s="370"/>
      <c r="CD33" s="370"/>
      <c r="CE33" s="370"/>
      <c r="CF33" s="370"/>
      <c r="CG33" s="370"/>
      <c r="CH33" s="370"/>
      <c r="CI33" s="370"/>
      <c r="CJ33" s="370"/>
      <c r="CK33" s="370"/>
      <c r="CL33" s="370"/>
      <c r="CM33" s="370"/>
      <c r="CN33" s="206"/>
      <c r="CO33" s="371" t="s">
        <v>206</v>
      </c>
      <c r="CP33" s="371"/>
      <c r="CQ33" s="370" t="s">
        <v>207</v>
      </c>
      <c r="CR33" s="370"/>
      <c r="CS33" s="370"/>
      <c r="CT33" s="370"/>
      <c r="CU33" s="370"/>
      <c r="CV33" s="370"/>
      <c r="CW33" s="370"/>
      <c r="CX33" s="370"/>
      <c r="CY33" s="370"/>
      <c r="CZ33" s="370"/>
      <c r="DA33" s="370"/>
      <c r="DB33" s="370"/>
      <c r="DC33" s="370"/>
      <c r="DD33" s="370"/>
      <c r="DE33" s="370"/>
      <c r="DF33" s="206"/>
      <c r="DG33" s="369" t="s">
        <v>208</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4</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9</v>
      </c>
      <c r="AN34" s="367"/>
      <c r="AO34" s="368" t="str">
        <f>IF('各会計、関係団体の財政状況及び健全化判断比率'!B33="","",'各会計、関係団体の財政状況及び健全化判断比率'!B33)</f>
        <v>水道事業会計</v>
      </c>
      <c r="AP34" s="368"/>
      <c r="AQ34" s="368"/>
      <c r="AR34" s="368"/>
      <c r="AS34" s="368"/>
      <c r="AT34" s="368"/>
      <c r="AU34" s="368"/>
      <c r="AV34" s="368"/>
      <c r="AW34" s="368"/>
      <c r="AX34" s="368"/>
      <c r="AY34" s="368"/>
      <c r="AZ34" s="368"/>
      <c r="BA34" s="368"/>
      <c r="BB34" s="368"/>
      <c r="BC34" s="368"/>
      <c r="BD34" s="181"/>
      <c r="BE34" s="367">
        <f>IF(BG34="","",MAX(C34:D43,U34:V43,AM34:AN43)+1)</f>
        <v>10</v>
      </c>
      <c r="BF34" s="367"/>
      <c r="BG34" s="368" t="str">
        <f>IF('各会計、関係団体の財政状況及び健全化判断比率'!B34="","",'各会計、関係団体の財政状況及び健全化判断比率'!B34)</f>
        <v>下水道事業特別会計</v>
      </c>
      <c r="BH34" s="368"/>
      <c r="BI34" s="368"/>
      <c r="BJ34" s="368"/>
      <c r="BK34" s="368"/>
      <c r="BL34" s="368"/>
      <c r="BM34" s="368"/>
      <c r="BN34" s="368"/>
      <c r="BO34" s="368"/>
      <c r="BP34" s="368"/>
      <c r="BQ34" s="368"/>
      <c r="BR34" s="368"/>
      <c r="BS34" s="368"/>
      <c r="BT34" s="368"/>
      <c r="BU34" s="368"/>
      <c r="BV34" s="181"/>
      <c r="BW34" s="367">
        <f>IF(BY34="","",MAX(C34:D43,U34:V43,AM34:AN43,BE34:BF43)+1)</f>
        <v>12</v>
      </c>
      <c r="BX34" s="367"/>
      <c r="BY34" s="368" t="str">
        <f>IF('各会計、関係団体の財政状況及び健全化判断比率'!B68="","",'各会計、関係団体の財政状況及び健全化判断比率'!B68)</f>
        <v>宮城県市町村職員退職手当組合</v>
      </c>
      <c r="BZ34" s="368"/>
      <c r="CA34" s="368"/>
      <c r="CB34" s="368"/>
      <c r="CC34" s="368"/>
      <c r="CD34" s="368"/>
      <c r="CE34" s="368"/>
      <c r="CF34" s="368"/>
      <c r="CG34" s="368"/>
      <c r="CH34" s="368"/>
      <c r="CI34" s="368"/>
      <c r="CJ34" s="368"/>
      <c r="CK34" s="368"/>
      <c r="CL34" s="368"/>
      <c r="CM34" s="368"/>
      <c r="CN34" s="181"/>
      <c r="CO34" s="367">
        <f>IF(CQ34="","",MAX(C34:D43,U34:V43,AM34:AN43,BE34:BF43,BW34:BX43)+1)</f>
        <v>21</v>
      </c>
      <c r="CP34" s="367"/>
      <c r="CQ34" s="368" t="str">
        <f>IF('各会計、関係団体の財政状況及び健全化判断比率'!BS7="","",'各会計、関係団体の財政状況及び健全化判断比率'!BS7)</f>
        <v>加美町畜産公社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加美郡介護認定審査会特別会計</v>
      </c>
      <c r="F35" s="368"/>
      <c r="G35" s="368"/>
      <c r="H35" s="368"/>
      <c r="I35" s="368"/>
      <c r="J35" s="368"/>
      <c r="K35" s="368"/>
      <c r="L35" s="368"/>
      <c r="M35" s="368"/>
      <c r="N35" s="368"/>
      <c r="O35" s="368"/>
      <c r="P35" s="368"/>
      <c r="Q35" s="368"/>
      <c r="R35" s="368"/>
      <c r="S35" s="368"/>
      <c r="T35" s="181"/>
      <c r="U35" s="367">
        <f>IF(W35="","",U34+1)</f>
        <v>5</v>
      </c>
      <c r="V35" s="367"/>
      <c r="W35" s="368" t="str">
        <f>IF('各会計、関係団体の財政状況及び健全化判断比率'!B29="","",'各会計、関係団体の財政状況及び健全化判断比率'!B29)</f>
        <v>後期高齢者医療特別会計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11</v>
      </c>
      <c r="BF35" s="367"/>
      <c r="BG35" s="368" t="str">
        <f>IF('各会計、関係団体の財政状況及び健全化判断比率'!B35="","",'各会計、関係団体の財政状況及び健全化判断比率'!B35)</f>
        <v>浄化槽事業特別会計</v>
      </c>
      <c r="BH35" s="368"/>
      <c r="BI35" s="368"/>
      <c r="BJ35" s="368"/>
      <c r="BK35" s="368"/>
      <c r="BL35" s="368"/>
      <c r="BM35" s="368"/>
      <c r="BN35" s="368"/>
      <c r="BO35" s="368"/>
      <c r="BP35" s="368"/>
      <c r="BQ35" s="368"/>
      <c r="BR35" s="368"/>
      <c r="BS35" s="368"/>
      <c r="BT35" s="368"/>
      <c r="BU35" s="368"/>
      <c r="BV35" s="181"/>
      <c r="BW35" s="367">
        <f t="shared" ref="BW35:BW43" si="2">IF(BY35="","",BW34+1)</f>
        <v>13</v>
      </c>
      <c r="BX35" s="367"/>
      <c r="BY35" s="368" t="str">
        <f>IF('各会計、関係団体の財政状況及び健全化判断比率'!B69="","",'各会計、関係団体の財政状況及び健全化判断比率'!B69)</f>
        <v>宮城県市町村非常勤消防団員補償報償組合</v>
      </c>
      <c r="BZ35" s="368"/>
      <c r="CA35" s="368"/>
      <c r="CB35" s="368"/>
      <c r="CC35" s="368"/>
      <c r="CD35" s="368"/>
      <c r="CE35" s="368"/>
      <c r="CF35" s="368"/>
      <c r="CG35" s="368"/>
      <c r="CH35" s="368"/>
      <c r="CI35" s="368"/>
      <c r="CJ35" s="368"/>
      <c r="CK35" s="368"/>
      <c r="CL35" s="368"/>
      <c r="CM35" s="368"/>
      <c r="CN35" s="181"/>
      <c r="CO35" s="367">
        <f t="shared" ref="CO35:CO43" si="3">IF(CQ35="","",CO34+1)</f>
        <v>22</v>
      </c>
      <c r="CP35" s="367"/>
      <c r="CQ35" s="368" t="str">
        <f>IF('各会計、関係団体の財政状況及び健全化判断比率'!BS8="","",'各会計、関係団体の財政状況及び健全化判断比率'!BS8)</f>
        <v>加美町振興公社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f>IF(E36="","",C35+1)</f>
        <v>3</v>
      </c>
      <c r="D36" s="367"/>
      <c r="E36" s="368" t="str">
        <f>IF('各会計、関係団体の財政状況及び健全化判断比率'!B9="","",'各会計、関係団体の財政状況及び健全化判断比率'!B9)</f>
        <v>霊園事業特別会計</v>
      </c>
      <c r="F36" s="368"/>
      <c r="G36" s="368"/>
      <c r="H36" s="368"/>
      <c r="I36" s="368"/>
      <c r="J36" s="368"/>
      <c r="K36" s="368"/>
      <c r="L36" s="368"/>
      <c r="M36" s="368"/>
      <c r="N36" s="368"/>
      <c r="O36" s="368"/>
      <c r="P36" s="368"/>
      <c r="Q36" s="368"/>
      <c r="R36" s="368"/>
      <c r="S36" s="368"/>
      <c r="T36" s="181"/>
      <c r="U36" s="367">
        <f t="shared" ref="U36:U43" si="4">IF(W36="","",U35+1)</f>
        <v>6</v>
      </c>
      <c r="V36" s="367"/>
      <c r="W36" s="368" t="str">
        <f>IF('各会計、関係団体の財政状況及び健全化判断比率'!B30="","",'各会計、関係団体の財政状況及び健全化判断比率'!B30)</f>
        <v>介護保険特別会計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14</v>
      </c>
      <c r="BX36" s="367"/>
      <c r="BY36" s="368" t="str">
        <f>IF('各会計、関係団体の財政状況及び健全化判断比率'!B70="","",'各会計、関係団体の財政状況及び健全化判断比率'!B70)</f>
        <v>大崎地域広域行政事務組合</v>
      </c>
      <c r="BZ36" s="368"/>
      <c r="CA36" s="368"/>
      <c r="CB36" s="368"/>
      <c r="CC36" s="368"/>
      <c r="CD36" s="368"/>
      <c r="CE36" s="368"/>
      <c r="CF36" s="368"/>
      <c r="CG36" s="368"/>
      <c r="CH36" s="368"/>
      <c r="CI36" s="368"/>
      <c r="CJ36" s="368"/>
      <c r="CK36" s="368"/>
      <c r="CL36" s="368"/>
      <c r="CM36" s="368"/>
      <c r="CN36" s="181"/>
      <c r="CO36" s="367">
        <f t="shared" si="3"/>
        <v>23</v>
      </c>
      <c r="CP36" s="367"/>
      <c r="CQ36" s="368" t="str">
        <f>IF('各会計、関係団体の財政状況及び健全化判断比率'!BS9="","",'各会計、関係団体の財政状況及び健全化判断比率'!BS9)</f>
        <v>かみでん里山公社</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7</v>
      </c>
      <c r="V37" s="367"/>
      <c r="W37" s="368" t="str">
        <f>IF('各会計、関係団体の財政状況及び健全化判断比率'!B31="","",'各会計、関係団体の財政状況及び健全化判断比率'!B31)</f>
        <v>介護サービス事業特別会計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15</v>
      </c>
      <c r="BX37" s="367"/>
      <c r="BY37" s="368" t="str">
        <f>IF('各会計、関係団体の財政状況及び健全化判断比率'!B71="","",'各会計、関係団体の財政状況及び健全化判断比率'!B71)</f>
        <v>宮城県市町村自治振興センター</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f t="shared" si="4"/>
        <v>8</v>
      </c>
      <c r="V38" s="367"/>
      <c r="W38" s="368" t="str">
        <f>IF('各会計、関係団体の財政状況及び健全化判断比率'!B32="","",'各会計、関係団体の財政状況及び健全化判断比率'!B32)</f>
        <v>町営駐車場事業特別会計</v>
      </c>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16</v>
      </c>
      <c r="BX38" s="367"/>
      <c r="BY38" s="368" t="str">
        <f>IF('各会計、関係団体の財政状況及び健全化判断比率'!B72="","",'各会計、関係団体の財政状況及び健全化判断比率'!B72)</f>
        <v>加美郡保健医療福祉行政事務組合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17</v>
      </c>
      <c r="BX39" s="367"/>
      <c r="BY39" s="368" t="str">
        <f>IF('各会計、関係団体の財政状況及び健全化判断比率'!B73="","",'各会計、関係団体の財政状況及び健全化判断比率'!B73)</f>
        <v>加美郡保健医療福祉行政事務組合：病院会計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18</v>
      </c>
      <c r="BX40" s="367"/>
      <c r="BY40" s="368" t="str">
        <f>IF('各会計、関係団体の財政状況及び健全化判断比率'!B74="","",'各会計、関係団体の財政状況及び健全化判断比率'!B74)</f>
        <v>加美郡保健医療福祉行政事務組合：介護事業会計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19</v>
      </c>
      <c r="BX41" s="367"/>
      <c r="BY41" s="368" t="str">
        <f>IF('各会計、関係団体の財政状況及び健全化判断比率'!B75="","",'各会計、関係団体の財政状況及び健全化判断比率'!B75)</f>
        <v>宮城県後期高齢者医療広域連合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20</v>
      </c>
      <c r="BX42" s="367"/>
      <c r="BY42" s="368" t="str">
        <f>IF('各会計、関係団体の財政状況及び健全化判断比率'!B76="","",'各会計、関係団体の財政状況及び健全化判断比率'!B76)</f>
        <v>宮城県後期高齢者医療事業会計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209</v>
      </c>
      <c r="E46" s="364" t="s">
        <v>210</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211</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212</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213</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214</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215</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216</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217</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P6pLpCp+iIVHiUcfhjPUe6iXNEEqtZYmC4+JVIgWefGa2kv/yAvyCKUF68QX4SPGa6vnCsX6eNDlDfGfm7xYDw==" saltValue="jtdPy2WR5J1EDsqpEh2TI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8"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15">
      <c r="A34" s="22"/>
      <c r="B34" s="31"/>
      <c r="C34" s="1151" t="s">
        <v>579</v>
      </c>
      <c r="D34" s="1151"/>
      <c r="E34" s="1152"/>
      <c r="F34" s="32">
        <v>6.05</v>
      </c>
      <c r="G34" s="33">
        <v>3.24</v>
      </c>
      <c r="H34" s="33">
        <v>6.64</v>
      </c>
      <c r="I34" s="33">
        <v>9.85</v>
      </c>
      <c r="J34" s="34">
        <v>8.8000000000000007</v>
      </c>
      <c r="K34" s="22"/>
      <c r="L34" s="22"/>
      <c r="M34" s="22"/>
      <c r="N34" s="22"/>
      <c r="O34" s="22"/>
      <c r="P34" s="22"/>
    </row>
    <row r="35" spans="1:16" ht="39" customHeight="1" x14ac:dyDescent="0.15">
      <c r="A35" s="22"/>
      <c r="B35" s="35"/>
      <c r="C35" s="1145" t="s">
        <v>580</v>
      </c>
      <c r="D35" s="1146"/>
      <c r="E35" s="1147"/>
      <c r="F35" s="36">
        <v>7.49</v>
      </c>
      <c r="G35" s="37">
        <v>7.63</v>
      </c>
      <c r="H35" s="37">
        <v>7.64</v>
      </c>
      <c r="I35" s="37">
        <v>7.81</v>
      </c>
      <c r="J35" s="38">
        <v>8.42</v>
      </c>
      <c r="K35" s="22"/>
      <c r="L35" s="22"/>
      <c r="M35" s="22"/>
      <c r="N35" s="22"/>
      <c r="O35" s="22"/>
      <c r="P35" s="22"/>
    </row>
    <row r="36" spans="1:16" ht="39" customHeight="1" x14ac:dyDescent="0.15">
      <c r="A36" s="22"/>
      <c r="B36" s="35"/>
      <c r="C36" s="1145" t="s">
        <v>581</v>
      </c>
      <c r="D36" s="1146"/>
      <c r="E36" s="1147"/>
      <c r="F36" s="36">
        <v>1.18</v>
      </c>
      <c r="G36" s="37">
        <v>1.23</v>
      </c>
      <c r="H36" s="37">
        <v>1.62</v>
      </c>
      <c r="I36" s="37">
        <v>2.21</v>
      </c>
      <c r="J36" s="38">
        <v>1.92</v>
      </c>
      <c r="K36" s="22"/>
      <c r="L36" s="22"/>
      <c r="M36" s="22"/>
      <c r="N36" s="22"/>
      <c r="O36" s="22"/>
      <c r="P36" s="22"/>
    </row>
    <row r="37" spans="1:16" ht="39" customHeight="1" x14ac:dyDescent="0.15">
      <c r="A37" s="22"/>
      <c r="B37" s="35"/>
      <c r="C37" s="1145" t="s">
        <v>582</v>
      </c>
      <c r="D37" s="1146"/>
      <c r="E37" s="1147"/>
      <c r="F37" s="36">
        <v>1.45</v>
      </c>
      <c r="G37" s="37">
        <v>1.55</v>
      </c>
      <c r="H37" s="37">
        <v>0.98</v>
      </c>
      <c r="I37" s="37">
        <v>1.75</v>
      </c>
      <c r="J37" s="38">
        <v>1.7</v>
      </c>
      <c r="K37" s="22"/>
      <c r="L37" s="22"/>
      <c r="M37" s="22"/>
      <c r="N37" s="22"/>
      <c r="O37" s="22"/>
      <c r="P37" s="22"/>
    </row>
    <row r="38" spans="1:16" ht="39" customHeight="1" x14ac:dyDescent="0.15">
      <c r="A38" s="22"/>
      <c r="B38" s="35"/>
      <c r="C38" s="1145" t="s">
        <v>583</v>
      </c>
      <c r="D38" s="1146"/>
      <c r="E38" s="1147"/>
      <c r="F38" s="36">
        <v>0.38</v>
      </c>
      <c r="G38" s="37">
        <v>0.23</v>
      </c>
      <c r="H38" s="37">
        <v>0.25</v>
      </c>
      <c r="I38" s="37">
        <v>0.18</v>
      </c>
      <c r="J38" s="38">
        <v>0.08</v>
      </c>
      <c r="K38" s="22"/>
      <c r="L38" s="22"/>
      <c r="M38" s="22"/>
      <c r="N38" s="22"/>
      <c r="O38" s="22"/>
      <c r="P38" s="22"/>
    </row>
    <row r="39" spans="1:16" ht="39" customHeight="1" x14ac:dyDescent="0.15">
      <c r="A39" s="22"/>
      <c r="B39" s="35"/>
      <c r="C39" s="1145" t="s">
        <v>584</v>
      </c>
      <c r="D39" s="1146"/>
      <c r="E39" s="1147"/>
      <c r="F39" s="36">
        <v>0.05</v>
      </c>
      <c r="G39" s="37">
        <v>7.0000000000000007E-2</v>
      </c>
      <c r="H39" s="37">
        <v>0.08</v>
      </c>
      <c r="I39" s="37">
        <v>0.06</v>
      </c>
      <c r="J39" s="38">
        <v>7.0000000000000007E-2</v>
      </c>
      <c r="K39" s="22"/>
      <c r="L39" s="22"/>
      <c r="M39" s="22"/>
      <c r="N39" s="22"/>
      <c r="O39" s="22"/>
      <c r="P39" s="22"/>
    </row>
    <row r="40" spans="1:16" ht="39" customHeight="1" x14ac:dyDescent="0.15">
      <c r="A40" s="22"/>
      <c r="B40" s="35"/>
      <c r="C40" s="1145" t="s">
        <v>585</v>
      </c>
      <c r="D40" s="1146"/>
      <c r="E40" s="1147"/>
      <c r="F40" s="36">
        <v>0.11</v>
      </c>
      <c r="G40" s="37">
        <v>0.04</v>
      </c>
      <c r="H40" s="37">
        <v>0.04</v>
      </c>
      <c r="I40" s="37">
        <v>0.04</v>
      </c>
      <c r="J40" s="38">
        <v>0.06</v>
      </c>
      <c r="K40" s="22"/>
      <c r="L40" s="22"/>
      <c r="M40" s="22"/>
      <c r="N40" s="22"/>
      <c r="O40" s="22"/>
      <c r="P40" s="22"/>
    </row>
    <row r="41" spans="1:16" ht="39" customHeight="1" x14ac:dyDescent="0.15">
      <c r="A41" s="22"/>
      <c r="B41" s="35"/>
      <c r="C41" s="1145" t="s">
        <v>586</v>
      </c>
      <c r="D41" s="1146"/>
      <c r="E41" s="1147"/>
      <c r="F41" s="36">
        <v>0.01</v>
      </c>
      <c r="G41" s="37">
        <v>0.02</v>
      </c>
      <c r="H41" s="37">
        <v>0.02</v>
      </c>
      <c r="I41" s="37">
        <v>0.03</v>
      </c>
      <c r="J41" s="38">
        <v>0.03</v>
      </c>
      <c r="K41" s="22"/>
      <c r="L41" s="22"/>
      <c r="M41" s="22"/>
      <c r="N41" s="22"/>
      <c r="O41" s="22"/>
      <c r="P41" s="22"/>
    </row>
    <row r="42" spans="1:16" ht="39" customHeight="1" x14ac:dyDescent="0.15">
      <c r="A42" s="22"/>
      <c r="B42" s="39"/>
      <c r="C42" s="1145" t="s">
        <v>587</v>
      </c>
      <c r="D42" s="1146"/>
      <c r="E42" s="1147"/>
      <c r="F42" s="36" t="s">
        <v>528</v>
      </c>
      <c r="G42" s="37" t="s">
        <v>528</v>
      </c>
      <c r="H42" s="37" t="s">
        <v>528</v>
      </c>
      <c r="I42" s="37" t="s">
        <v>528</v>
      </c>
      <c r="J42" s="38" t="s">
        <v>528</v>
      </c>
      <c r="K42" s="22"/>
      <c r="L42" s="22"/>
      <c r="M42" s="22"/>
      <c r="N42" s="22"/>
      <c r="O42" s="22"/>
      <c r="P42" s="22"/>
    </row>
    <row r="43" spans="1:16" ht="39" customHeight="1" thickBot="1" x14ac:dyDescent="0.2">
      <c r="A43" s="22"/>
      <c r="B43" s="40"/>
      <c r="C43" s="1148" t="s">
        <v>588</v>
      </c>
      <c r="D43" s="1149"/>
      <c r="E43" s="1150"/>
      <c r="F43" s="41">
        <v>0.06</v>
      </c>
      <c r="G43" s="42">
        <v>0.06</v>
      </c>
      <c r="H43" s="42">
        <v>7.0000000000000007E-2</v>
      </c>
      <c r="I43" s="42">
        <v>7.0000000000000007E-2</v>
      </c>
      <c r="J43" s="43">
        <v>0.04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YCQvLa5M7UVU3VHfk5sZfVFsW3esgBid9lbxVD7KA2GtVTATcaeClgTAf1sI9hes6l8/KgNziZfjOZJ3xo8K0Q==" saltValue="/mLM2KZRFEZ0tJ30j1Pbg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B34"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1689</v>
      </c>
      <c r="L45" s="60">
        <v>1633</v>
      </c>
      <c r="M45" s="60">
        <v>1573</v>
      </c>
      <c r="N45" s="60">
        <v>1488</v>
      </c>
      <c r="O45" s="61">
        <v>1434</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528</v>
      </c>
      <c r="L46" s="64" t="s">
        <v>528</v>
      </c>
      <c r="M46" s="64" t="s">
        <v>528</v>
      </c>
      <c r="N46" s="64" t="s">
        <v>528</v>
      </c>
      <c r="O46" s="65" t="s">
        <v>528</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528</v>
      </c>
      <c r="L47" s="64" t="s">
        <v>528</v>
      </c>
      <c r="M47" s="64" t="s">
        <v>528</v>
      </c>
      <c r="N47" s="64" t="s">
        <v>528</v>
      </c>
      <c r="O47" s="65" t="s">
        <v>528</v>
      </c>
      <c r="P47" s="48"/>
      <c r="Q47" s="48"/>
      <c r="R47" s="48"/>
      <c r="S47" s="48"/>
      <c r="T47" s="48"/>
      <c r="U47" s="48"/>
    </row>
    <row r="48" spans="1:21" ht="30.75" customHeight="1" x14ac:dyDescent="0.15">
      <c r="A48" s="48"/>
      <c r="B48" s="1178"/>
      <c r="C48" s="1179"/>
      <c r="D48" s="62"/>
      <c r="E48" s="1155" t="s">
        <v>15</v>
      </c>
      <c r="F48" s="1155"/>
      <c r="G48" s="1155"/>
      <c r="H48" s="1155"/>
      <c r="I48" s="1155"/>
      <c r="J48" s="1156"/>
      <c r="K48" s="63">
        <v>457</v>
      </c>
      <c r="L48" s="64">
        <v>435</v>
      </c>
      <c r="M48" s="64">
        <v>424</v>
      </c>
      <c r="N48" s="64">
        <v>437</v>
      </c>
      <c r="O48" s="65">
        <v>452</v>
      </c>
      <c r="P48" s="48"/>
      <c r="Q48" s="48"/>
      <c r="R48" s="48"/>
      <c r="S48" s="48"/>
      <c r="T48" s="48"/>
      <c r="U48" s="48"/>
    </row>
    <row r="49" spans="1:21" ht="30.75" customHeight="1" x14ac:dyDescent="0.15">
      <c r="A49" s="48"/>
      <c r="B49" s="1178"/>
      <c r="C49" s="1179"/>
      <c r="D49" s="62"/>
      <c r="E49" s="1155" t="s">
        <v>16</v>
      </c>
      <c r="F49" s="1155"/>
      <c r="G49" s="1155"/>
      <c r="H49" s="1155"/>
      <c r="I49" s="1155"/>
      <c r="J49" s="1156"/>
      <c r="K49" s="63">
        <v>165</v>
      </c>
      <c r="L49" s="64">
        <v>178</v>
      </c>
      <c r="M49" s="64">
        <v>170</v>
      </c>
      <c r="N49" s="64">
        <v>163</v>
      </c>
      <c r="O49" s="65">
        <v>173</v>
      </c>
      <c r="P49" s="48"/>
      <c r="Q49" s="48"/>
      <c r="R49" s="48"/>
      <c r="S49" s="48"/>
      <c r="T49" s="48"/>
      <c r="U49" s="48"/>
    </row>
    <row r="50" spans="1:21" ht="30.75" customHeight="1" x14ac:dyDescent="0.15">
      <c r="A50" s="48"/>
      <c r="B50" s="1178"/>
      <c r="C50" s="1179"/>
      <c r="D50" s="62"/>
      <c r="E50" s="1155" t="s">
        <v>17</v>
      </c>
      <c r="F50" s="1155"/>
      <c r="G50" s="1155"/>
      <c r="H50" s="1155"/>
      <c r="I50" s="1155"/>
      <c r="J50" s="1156"/>
      <c r="K50" s="63">
        <v>11</v>
      </c>
      <c r="L50" s="64">
        <v>11</v>
      </c>
      <c r="M50" s="64">
        <v>7</v>
      </c>
      <c r="N50" s="64">
        <v>7</v>
      </c>
      <c r="O50" s="65">
        <v>7</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528</v>
      </c>
      <c r="L51" s="64" t="s">
        <v>528</v>
      </c>
      <c r="M51" s="64" t="s">
        <v>528</v>
      </c>
      <c r="N51" s="64" t="s">
        <v>528</v>
      </c>
      <c r="O51" s="65" t="s">
        <v>528</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1717</v>
      </c>
      <c r="L52" s="64">
        <v>1663</v>
      </c>
      <c r="M52" s="64">
        <v>1612</v>
      </c>
      <c r="N52" s="64">
        <v>1576</v>
      </c>
      <c r="O52" s="65">
        <v>1475</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605</v>
      </c>
      <c r="L53" s="69">
        <v>594</v>
      </c>
      <c r="M53" s="69">
        <v>562</v>
      </c>
      <c r="N53" s="69">
        <v>519</v>
      </c>
      <c r="O53" s="70">
        <v>591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589</v>
      </c>
      <c r="P56" s="48"/>
      <c r="Q56" s="48"/>
      <c r="R56" s="48"/>
      <c r="S56" s="48"/>
      <c r="T56" s="48"/>
      <c r="U56" s="48"/>
    </row>
    <row r="57" spans="1:21" ht="31.5" customHeight="1" thickBot="1" x14ac:dyDescent="0.2">
      <c r="A57" s="48"/>
      <c r="B57" s="76"/>
      <c r="C57" s="77"/>
      <c r="D57" s="77"/>
      <c r="E57" s="78"/>
      <c r="F57" s="78"/>
      <c r="G57" s="78"/>
      <c r="H57" s="78"/>
      <c r="I57" s="78"/>
      <c r="J57" s="79" t="s">
        <v>2</v>
      </c>
      <c r="K57" s="80" t="s">
        <v>590</v>
      </c>
      <c r="L57" s="81" t="s">
        <v>591</v>
      </c>
      <c r="M57" s="81" t="s">
        <v>592</v>
      </c>
      <c r="N57" s="81" t="s">
        <v>593</v>
      </c>
      <c r="O57" s="82" t="s">
        <v>594</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j473hp3/C2LCkHiaSA9rh//yqmAwOHlK6V/Nc9XawcjTKxCBd04Z3PFvVp31O4h8j+2SOM2Fb3qprcNEeC1xFQ==" saltValue="UJnL8RyznLOLJfn3CB2tB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37"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570</v>
      </c>
      <c r="J40" s="103" t="s">
        <v>571</v>
      </c>
      <c r="K40" s="103" t="s">
        <v>572</v>
      </c>
      <c r="L40" s="103" t="s">
        <v>573</v>
      </c>
      <c r="M40" s="104" t="s">
        <v>574</v>
      </c>
    </row>
    <row r="41" spans="2:13" ht="27.75" customHeight="1" x14ac:dyDescent="0.15">
      <c r="B41" s="1196" t="s">
        <v>32</v>
      </c>
      <c r="C41" s="1197"/>
      <c r="D41" s="105"/>
      <c r="E41" s="1198" t="s">
        <v>33</v>
      </c>
      <c r="F41" s="1198"/>
      <c r="G41" s="1198"/>
      <c r="H41" s="1199"/>
      <c r="I41" s="355">
        <v>13754</v>
      </c>
      <c r="J41" s="356">
        <v>13460</v>
      </c>
      <c r="K41" s="356">
        <v>12821</v>
      </c>
      <c r="L41" s="356">
        <v>12556</v>
      </c>
      <c r="M41" s="357">
        <v>11806</v>
      </c>
    </row>
    <row r="42" spans="2:13" ht="27.75" customHeight="1" x14ac:dyDescent="0.15">
      <c r="B42" s="1186"/>
      <c r="C42" s="1187"/>
      <c r="D42" s="106"/>
      <c r="E42" s="1190" t="s">
        <v>34</v>
      </c>
      <c r="F42" s="1190"/>
      <c r="G42" s="1190"/>
      <c r="H42" s="1191"/>
      <c r="I42" s="358">
        <v>60</v>
      </c>
      <c r="J42" s="359">
        <v>50</v>
      </c>
      <c r="K42" s="359">
        <v>39</v>
      </c>
      <c r="L42" s="359">
        <v>32</v>
      </c>
      <c r="M42" s="360">
        <v>25</v>
      </c>
    </row>
    <row r="43" spans="2:13" ht="27.75" customHeight="1" x14ac:dyDescent="0.15">
      <c r="B43" s="1186"/>
      <c r="C43" s="1187"/>
      <c r="D43" s="106"/>
      <c r="E43" s="1190" t="s">
        <v>35</v>
      </c>
      <c r="F43" s="1190"/>
      <c r="G43" s="1190"/>
      <c r="H43" s="1191"/>
      <c r="I43" s="358">
        <v>5689</v>
      </c>
      <c r="J43" s="359">
        <v>5423</v>
      </c>
      <c r="K43" s="359">
        <v>5059</v>
      </c>
      <c r="L43" s="359">
        <v>4685</v>
      </c>
      <c r="M43" s="360">
        <v>4464</v>
      </c>
    </row>
    <row r="44" spans="2:13" ht="27.75" customHeight="1" x14ac:dyDescent="0.15">
      <c r="B44" s="1186"/>
      <c r="C44" s="1187"/>
      <c r="D44" s="106"/>
      <c r="E44" s="1190" t="s">
        <v>36</v>
      </c>
      <c r="F44" s="1190"/>
      <c r="G44" s="1190"/>
      <c r="H44" s="1191"/>
      <c r="I44" s="358">
        <v>1521</v>
      </c>
      <c r="J44" s="359">
        <v>1362</v>
      </c>
      <c r="K44" s="359">
        <v>1279</v>
      </c>
      <c r="L44" s="359">
        <v>1183</v>
      </c>
      <c r="M44" s="360">
        <v>1056</v>
      </c>
    </row>
    <row r="45" spans="2:13" ht="27.75" customHeight="1" x14ac:dyDescent="0.15">
      <c r="B45" s="1186"/>
      <c r="C45" s="1187"/>
      <c r="D45" s="106"/>
      <c r="E45" s="1190" t="s">
        <v>37</v>
      </c>
      <c r="F45" s="1190"/>
      <c r="G45" s="1190"/>
      <c r="H45" s="1191"/>
      <c r="I45" s="358">
        <v>2604</v>
      </c>
      <c r="J45" s="359">
        <v>2517</v>
      </c>
      <c r="K45" s="359">
        <v>2380</v>
      </c>
      <c r="L45" s="359">
        <v>2360</v>
      </c>
      <c r="M45" s="360">
        <v>2263</v>
      </c>
    </row>
    <row r="46" spans="2:13" ht="27.75" customHeight="1" x14ac:dyDescent="0.15">
      <c r="B46" s="1186"/>
      <c r="C46" s="1187"/>
      <c r="D46" s="107"/>
      <c r="E46" s="1190" t="s">
        <v>38</v>
      </c>
      <c r="F46" s="1190"/>
      <c r="G46" s="1190"/>
      <c r="H46" s="1191"/>
      <c r="I46" s="358" t="s">
        <v>528</v>
      </c>
      <c r="J46" s="359" t="s">
        <v>528</v>
      </c>
      <c r="K46" s="359" t="s">
        <v>528</v>
      </c>
      <c r="L46" s="359">
        <v>2</v>
      </c>
      <c r="M46" s="360" t="s">
        <v>528</v>
      </c>
    </row>
    <row r="47" spans="2:13" ht="27.75" customHeight="1" x14ac:dyDescent="0.15">
      <c r="B47" s="1186"/>
      <c r="C47" s="1187"/>
      <c r="D47" s="108"/>
      <c r="E47" s="1200" t="s">
        <v>39</v>
      </c>
      <c r="F47" s="1201"/>
      <c r="G47" s="1201"/>
      <c r="H47" s="1202"/>
      <c r="I47" s="358" t="s">
        <v>528</v>
      </c>
      <c r="J47" s="359" t="s">
        <v>528</v>
      </c>
      <c r="K47" s="359" t="s">
        <v>528</v>
      </c>
      <c r="L47" s="359" t="s">
        <v>528</v>
      </c>
      <c r="M47" s="360" t="s">
        <v>528</v>
      </c>
    </row>
    <row r="48" spans="2:13" ht="27.75" customHeight="1" x14ac:dyDescent="0.15">
      <c r="B48" s="1186"/>
      <c r="C48" s="1187"/>
      <c r="D48" s="106"/>
      <c r="E48" s="1190" t="s">
        <v>40</v>
      </c>
      <c r="F48" s="1190"/>
      <c r="G48" s="1190"/>
      <c r="H48" s="1191"/>
      <c r="I48" s="358" t="s">
        <v>528</v>
      </c>
      <c r="J48" s="359" t="s">
        <v>528</v>
      </c>
      <c r="K48" s="359" t="s">
        <v>528</v>
      </c>
      <c r="L48" s="359" t="s">
        <v>528</v>
      </c>
      <c r="M48" s="360" t="s">
        <v>528</v>
      </c>
    </row>
    <row r="49" spans="2:13" ht="27.75" customHeight="1" x14ac:dyDescent="0.15">
      <c r="B49" s="1188"/>
      <c r="C49" s="1189"/>
      <c r="D49" s="106"/>
      <c r="E49" s="1190" t="s">
        <v>41</v>
      </c>
      <c r="F49" s="1190"/>
      <c r="G49" s="1190"/>
      <c r="H49" s="1191"/>
      <c r="I49" s="358" t="s">
        <v>528</v>
      </c>
      <c r="J49" s="359">
        <v>3</v>
      </c>
      <c r="K49" s="359" t="s">
        <v>528</v>
      </c>
      <c r="L49" s="359" t="s">
        <v>528</v>
      </c>
      <c r="M49" s="360" t="s">
        <v>528</v>
      </c>
    </row>
    <row r="50" spans="2:13" ht="27.75" customHeight="1" x14ac:dyDescent="0.15">
      <c r="B50" s="1184" t="s">
        <v>42</v>
      </c>
      <c r="C50" s="1185"/>
      <c r="D50" s="109"/>
      <c r="E50" s="1190" t="s">
        <v>43</v>
      </c>
      <c r="F50" s="1190"/>
      <c r="G50" s="1190"/>
      <c r="H50" s="1191"/>
      <c r="I50" s="358">
        <v>5184</v>
      </c>
      <c r="J50" s="359">
        <v>4834</v>
      </c>
      <c r="K50" s="359">
        <v>4547</v>
      </c>
      <c r="L50" s="359">
        <v>4883</v>
      </c>
      <c r="M50" s="360">
        <v>5352</v>
      </c>
    </row>
    <row r="51" spans="2:13" ht="27.75" customHeight="1" x14ac:dyDescent="0.15">
      <c r="B51" s="1186"/>
      <c r="C51" s="1187"/>
      <c r="D51" s="106"/>
      <c r="E51" s="1190" t="s">
        <v>44</v>
      </c>
      <c r="F51" s="1190"/>
      <c r="G51" s="1190"/>
      <c r="H51" s="1191"/>
      <c r="I51" s="358">
        <v>469</v>
      </c>
      <c r="J51" s="359">
        <v>449</v>
      </c>
      <c r="K51" s="359">
        <v>403</v>
      </c>
      <c r="L51" s="359">
        <v>354</v>
      </c>
      <c r="M51" s="360">
        <v>303</v>
      </c>
    </row>
    <row r="52" spans="2:13" ht="27.75" customHeight="1" x14ac:dyDescent="0.15">
      <c r="B52" s="1188"/>
      <c r="C52" s="1189"/>
      <c r="D52" s="106"/>
      <c r="E52" s="1190" t="s">
        <v>45</v>
      </c>
      <c r="F52" s="1190"/>
      <c r="G52" s="1190"/>
      <c r="H52" s="1191"/>
      <c r="I52" s="358">
        <v>14562</v>
      </c>
      <c r="J52" s="359">
        <v>14125</v>
      </c>
      <c r="K52" s="359">
        <v>13584</v>
      </c>
      <c r="L52" s="359">
        <v>13148</v>
      </c>
      <c r="M52" s="360">
        <v>12318</v>
      </c>
    </row>
    <row r="53" spans="2:13" ht="27.75" customHeight="1" thickBot="1" x14ac:dyDescent="0.2">
      <c r="B53" s="1192" t="s">
        <v>46</v>
      </c>
      <c r="C53" s="1193"/>
      <c r="D53" s="110"/>
      <c r="E53" s="1194" t="s">
        <v>47</v>
      </c>
      <c r="F53" s="1194"/>
      <c r="G53" s="1194"/>
      <c r="H53" s="1195"/>
      <c r="I53" s="361">
        <v>3412</v>
      </c>
      <c r="J53" s="362">
        <v>3406</v>
      </c>
      <c r="K53" s="362">
        <v>3044</v>
      </c>
      <c r="L53" s="362">
        <v>2434</v>
      </c>
      <c r="M53" s="363">
        <v>1640</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4zt/PWukcqTl8/PVg3NAx9i6/cuc/YqxTyIowwrYuB0BqXEXbKTr0icQxgN78LvsVTy5b4TgEPO19A3u2sPu4Q==" saltValue="mPEkkH9spDuYAfmS4sTYr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F58" sqref="F58:H62"/>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572</v>
      </c>
      <c r="G54" s="119" t="s">
        <v>573</v>
      </c>
      <c r="H54" s="120" t="s">
        <v>574</v>
      </c>
    </row>
    <row r="55" spans="2:8" ht="52.5" customHeight="1" x14ac:dyDescent="0.15">
      <c r="B55" s="121"/>
      <c r="C55" s="1211" t="s">
        <v>50</v>
      </c>
      <c r="D55" s="1211"/>
      <c r="E55" s="1212"/>
      <c r="F55" s="122">
        <v>1765</v>
      </c>
      <c r="G55" s="122">
        <v>1885</v>
      </c>
      <c r="H55" s="123">
        <v>1965</v>
      </c>
    </row>
    <row r="56" spans="2:8" ht="52.5" customHeight="1" x14ac:dyDescent="0.15">
      <c r="B56" s="124"/>
      <c r="C56" s="1213" t="s">
        <v>51</v>
      </c>
      <c r="D56" s="1213"/>
      <c r="E56" s="1214"/>
      <c r="F56" s="125">
        <v>311</v>
      </c>
      <c r="G56" s="125">
        <v>411</v>
      </c>
      <c r="H56" s="126">
        <v>412</v>
      </c>
    </row>
    <row r="57" spans="2:8" ht="53.25" customHeight="1" x14ac:dyDescent="0.15">
      <c r="B57" s="124"/>
      <c r="C57" s="1215" t="s">
        <v>52</v>
      </c>
      <c r="D57" s="1215"/>
      <c r="E57" s="1216"/>
      <c r="F57" s="127">
        <v>3029</v>
      </c>
      <c r="G57" s="127">
        <v>3013</v>
      </c>
      <c r="H57" s="128">
        <v>3228</v>
      </c>
    </row>
    <row r="58" spans="2:8" ht="45.75" customHeight="1" x14ac:dyDescent="0.15">
      <c r="B58" s="129"/>
      <c r="C58" s="1203" t="s">
        <v>607</v>
      </c>
      <c r="D58" s="1204"/>
      <c r="E58" s="1205"/>
      <c r="F58" s="130">
        <v>1565</v>
      </c>
      <c r="G58" s="130">
        <v>1446</v>
      </c>
      <c r="H58" s="131">
        <v>1332</v>
      </c>
    </row>
    <row r="59" spans="2:8" ht="45.75" customHeight="1" x14ac:dyDescent="0.15">
      <c r="B59" s="129"/>
      <c r="C59" s="1203" t="s">
        <v>608</v>
      </c>
      <c r="D59" s="1204"/>
      <c r="E59" s="1205"/>
      <c r="F59" s="130">
        <v>813</v>
      </c>
      <c r="G59" s="130">
        <v>814</v>
      </c>
      <c r="H59" s="131">
        <v>818</v>
      </c>
    </row>
    <row r="60" spans="2:8" ht="45.75" customHeight="1" x14ac:dyDescent="0.15">
      <c r="B60" s="129"/>
      <c r="C60" s="1203" t="s">
        <v>609</v>
      </c>
      <c r="D60" s="1204"/>
      <c r="E60" s="1205"/>
      <c r="F60" s="130" t="s">
        <v>528</v>
      </c>
      <c r="G60" s="130" t="s">
        <v>528</v>
      </c>
      <c r="H60" s="131">
        <v>254</v>
      </c>
    </row>
    <row r="61" spans="2:8" ht="45.75" customHeight="1" x14ac:dyDescent="0.15">
      <c r="B61" s="129"/>
      <c r="C61" s="1203" t="s">
        <v>610</v>
      </c>
      <c r="D61" s="1204"/>
      <c r="E61" s="1205"/>
      <c r="F61" s="130">
        <v>141</v>
      </c>
      <c r="G61" s="130">
        <v>174</v>
      </c>
      <c r="H61" s="131">
        <v>207</v>
      </c>
    </row>
    <row r="62" spans="2:8" ht="45.75" customHeight="1" thickBot="1" x14ac:dyDescent="0.2">
      <c r="B62" s="132"/>
      <c r="C62" s="1206" t="s">
        <v>611</v>
      </c>
      <c r="D62" s="1207"/>
      <c r="E62" s="1208"/>
      <c r="F62" s="133">
        <v>108</v>
      </c>
      <c r="G62" s="133">
        <v>108</v>
      </c>
      <c r="H62" s="134">
        <v>117</v>
      </c>
    </row>
    <row r="63" spans="2:8" ht="52.5" customHeight="1" thickBot="1" x14ac:dyDescent="0.2">
      <c r="B63" s="135"/>
      <c r="C63" s="1209" t="s">
        <v>53</v>
      </c>
      <c r="D63" s="1209"/>
      <c r="E63" s="1210"/>
      <c r="F63" s="136">
        <v>5105</v>
      </c>
      <c r="G63" s="136">
        <v>5309</v>
      </c>
      <c r="H63" s="137">
        <v>5605</v>
      </c>
    </row>
    <row r="64" spans="2:8" x14ac:dyDescent="0.15"/>
  </sheetData>
  <sheetProtection algorithmName="SHA-512" hashValue="sf41T0Et9VBQNm4pbD6TOT/5L4B793Jvq6xmkKjlQNQ2Kjm6mK/skpicJsEJ5tqvWyjEfrDmjIAwqIGABiFPYQ==" saltValue="w8QLHnMq03gZzWWkpGKN0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567</v>
      </c>
      <c r="G2" s="151"/>
      <c r="H2" s="152"/>
    </row>
    <row r="3" spans="1:8" x14ac:dyDescent="0.15">
      <c r="A3" s="148" t="s">
        <v>560</v>
      </c>
      <c r="B3" s="153"/>
      <c r="C3" s="154"/>
      <c r="D3" s="155">
        <v>51423</v>
      </c>
      <c r="E3" s="156"/>
      <c r="F3" s="157">
        <v>53869</v>
      </c>
      <c r="G3" s="158"/>
      <c r="H3" s="159"/>
    </row>
    <row r="4" spans="1:8" x14ac:dyDescent="0.15">
      <c r="A4" s="160"/>
      <c r="B4" s="161"/>
      <c r="C4" s="162"/>
      <c r="D4" s="163">
        <v>34937</v>
      </c>
      <c r="E4" s="164"/>
      <c r="F4" s="165">
        <v>35046</v>
      </c>
      <c r="G4" s="166"/>
      <c r="H4" s="167"/>
    </row>
    <row r="5" spans="1:8" x14ac:dyDescent="0.15">
      <c r="A5" s="148" t="s">
        <v>562</v>
      </c>
      <c r="B5" s="153"/>
      <c r="C5" s="154"/>
      <c r="D5" s="155">
        <v>76085</v>
      </c>
      <c r="E5" s="156"/>
      <c r="F5" s="157">
        <v>59119</v>
      </c>
      <c r="G5" s="158"/>
      <c r="H5" s="159"/>
    </row>
    <row r="6" spans="1:8" x14ac:dyDescent="0.15">
      <c r="A6" s="160"/>
      <c r="B6" s="161"/>
      <c r="C6" s="162"/>
      <c r="D6" s="163">
        <v>46103</v>
      </c>
      <c r="E6" s="164"/>
      <c r="F6" s="165">
        <v>29900</v>
      </c>
      <c r="G6" s="166"/>
      <c r="H6" s="167"/>
    </row>
    <row r="7" spans="1:8" x14ac:dyDescent="0.15">
      <c r="A7" s="148" t="s">
        <v>563</v>
      </c>
      <c r="B7" s="153"/>
      <c r="C7" s="154"/>
      <c r="D7" s="155">
        <v>62573</v>
      </c>
      <c r="E7" s="156"/>
      <c r="F7" s="157">
        <v>53895</v>
      </c>
      <c r="G7" s="158"/>
      <c r="H7" s="159"/>
    </row>
    <row r="8" spans="1:8" x14ac:dyDescent="0.15">
      <c r="A8" s="160"/>
      <c r="B8" s="161"/>
      <c r="C8" s="162"/>
      <c r="D8" s="163">
        <v>34960</v>
      </c>
      <c r="E8" s="164"/>
      <c r="F8" s="165">
        <v>31224</v>
      </c>
      <c r="G8" s="166"/>
      <c r="H8" s="167"/>
    </row>
    <row r="9" spans="1:8" x14ac:dyDescent="0.15">
      <c r="A9" s="148" t="s">
        <v>564</v>
      </c>
      <c r="B9" s="153"/>
      <c r="C9" s="154"/>
      <c r="D9" s="155">
        <v>67123</v>
      </c>
      <c r="E9" s="156"/>
      <c r="F9" s="157">
        <v>56181</v>
      </c>
      <c r="G9" s="158"/>
      <c r="H9" s="159"/>
    </row>
    <row r="10" spans="1:8" x14ac:dyDescent="0.15">
      <c r="A10" s="160"/>
      <c r="B10" s="161"/>
      <c r="C10" s="162"/>
      <c r="D10" s="163">
        <v>50985</v>
      </c>
      <c r="E10" s="164"/>
      <c r="F10" s="165">
        <v>32039</v>
      </c>
      <c r="G10" s="166"/>
      <c r="H10" s="167"/>
    </row>
    <row r="11" spans="1:8" x14ac:dyDescent="0.15">
      <c r="A11" s="148" t="s">
        <v>565</v>
      </c>
      <c r="B11" s="153"/>
      <c r="C11" s="154"/>
      <c r="D11" s="155">
        <v>65537</v>
      </c>
      <c r="E11" s="156"/>
      <c r="F11" s="157">
        <v>47730</v>
      </c>
      <c r="G11" s="158"/>
      <c r="H11" s="159"/>
    </row>
    <row r="12" spans="1:8" x14ac:dyDescent="0.15">
      <c r="A12" s="160"/>
      <c r="B12" s="161"/>
      <c r="C12" s="168"/>
      <c r="D12" s="163">
        <v>37359</v>
      </c>
      <c r="E12" s="164"/>
      <c r="F12" s="165">
        <v>26378</v>
      </c>
      <c r="G12" s="166"/>
      <c r="H12" s="167"/>
    </row>
    <row r="13" spans="1:8" x14ac:dyDescent="0.15">
      <c r="A13" s="148"/>
      <c r="B13" s="153"/>
      <c r="C13" s="169"/>
      <c r="D13" s="170">
        <v>64548</v>
      </c>
      <c r="E13" s="171"/>
      <c r="F13" s="172">
        <v>54159</v>
      </c>
      <c r="G13" s="173"/>
      <c r="H13" s="159"/>
    </row>
    <row r="14" spans="1:8" x14ac:dyDescent="0.15">
      <c r="A14" s="160"/>
      <c r="B14" s="161"/>
      <c r="C14" s="162"/>
      <c r="D14" s="163">
        <v>40869</v>
      </c>
      <c r="E14" s="164"/>
      <c r="F14" s="165">
        <v>30917</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6.09</v>
      </c>
      <c r="C19" s="174">
        <f>ROUND(VALUE(SUBSTITUTE(実質収支比率等に係る経年分析!G$48,"▲","-")),2)</f>
        <v>3.3</v>
      </c>
      <c r="D19" s="174">
        <f>ROUND(VALUE(SUBSTITUTE(実質収支比率等に係る経年分析!H$48,"▲","-")),2)</f>
        <v>6.7</v>
      </c>
      <c r="E19" s="174">
        <f>ROUND(VALUE(SUBSTITUTE(実質収支比率等に係る経年分析!I$48,"▲","-")),2)</f>
        <v>9.93</v>
      </c>
      <c r="F19" s="174">
        <f>ROUND(VALUE(SUBSTITUTE(実質収支比率等に係る経年分析!J$48,"▲","-")),2)</f>
        <v>8.85</v>
      </c>
    </row>
    <row r="20" spans="1:11" x14ac:dyDescent="0.15">
      <c r="A20" s="174" t="s">
        <v>57</v>
      </c>
      <c r="B20" s="174">
        <f>ROUND(VALUE(SUBSTITUTE(実質収支比率等に係る経年分析!F$47,"▲","-")),2)</f>
        <v>29.77</v>
      </c>
      <c r="C20" s="174">
        <f>ROUND(VALUE(SUBSTITUTE(実質収支比率等に係る経年分析!G$47,"▲","-")),2)</f>
        <v>25.37</v>
      </c>
      <c r="D20" s="174">
        <f>ROUND(VALUE(SUBSTITUTE(実質収支比率等に係る経年分析!H$47,"▲","-")),2)</f>
        <v>19.670000000000002</v>
      </c>
      <c r="E20" s="174">
        <f>ROUND(VALUE(SUBSTITUTE(実質収支比率等に係る経年分析!I$47,"▲","-")),2)</f>
        <v>20.21</v>
      </c>
      <c r="F20" s="174">
        <f>ROUND(VALUE(SUBSTITUTE(実質収支比率等に係る経年分析!J$47,"▲","-")),2)</f>
        <v>22.17</v>
      </c>
    </row>
    <row r="21" spans="1:11" x14ac:dyDescent="0.15">
      <c r="A21" s="174" t="s">
        <v>58</v>
      </c>
      <c r="B21" s="174">
        <f>IF(ISNUMBER(VALUE(SUBSTITUTE(実質収支比率等に係る経年分析!F$49,"▲","-"))),ROUND(VALUE(SUBSTITUTE(実質収支比率等に係る経年分析!F$49,"▲","-")),2),NA())</f>
        <v>-9.2899999999999991</v>
      </c>
      <c r="C21" s="174">
        <f>IF(ISNUMBER(VALUE(SUBSTITUTE(実質収支比率等に係る経年分析!G$49,"▲","-"))),ROUND(VALUE(SUBSTITUTE(実質収支比率等に係る経年分析!G$49,"▲","-")),2),NA())</f>
        <v>-10.8</v>
      </c>
      <c r="D21" s="174">
        <f>IF(ISNUMBER(VALUE(SUBSTITUTE(実質収支比率等に係る経年分析!H$49,"▲","-"))),ROUND(VALUE(SUBSTITUTE(実質収支比率等に係る経年分析!H$49,"▲","-")),2),NA())</f>
        <v>-3.06</v>
      </c>
      <c r="E21" s="174">
        <f>IF(ISNUMBER(VALUE(SUBSTITUTE(実質収支比率等に係る経年分析!I$49,"▲","-"))),ROUND(VALUE(SUBSTITUTE(実質収支比率等に係る経年分析!I$49,"▲","-")),2),NA())</f>
        <v>1.45</v>
      </c>
      <c r="F21" s="174">
        <f>IF(ISNUMBER(VALUE(SUBSTITUTE(実質収支比率等に係る経年分析!J$49,"▲","-"))),ROUND(VALUE(SUBSTITUTE(実質収支比率等に係る経年分析!J$49,"▲","-")),2),NA())</f>
        <v>-6</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0.06</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0.06</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7.0000000000000007E-2</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7.0000000000000007E-2</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0.04</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加美郡介護認定審査会特別会計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0.01</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0.02</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0.02</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0.03</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0.03</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0.04</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0.04</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0.04</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0.06</v>
      </c>
    </row>
    <row r="31" spans="1:11" x14ac:dyDescent="0.15">
      <c r="A31" s="175" t="str">
        <f>IF(連結実質赤字比率に係る赤字・黒字の構成分析!C$39="",NA(),連結実質赤字比率に係る赤字・黒字の構成分析!C$39)</f>
        <v>浄化槽事業特別会計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0.05</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7.0000000000000007E-2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0.08</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0.06</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7.0000000000000007E-2</v>
      </c>
    </row>
    <row r="32" spans="1:11" x14ac:dyDescent="0.15">
      <c r="A32" s="175" t="str">
        <f>IF(連結実質赤字比率に係る赤字・黒字の構成分析!C$38="",NA(),連結実質赤字比率に係る赤字・黒字の構成分析!C$38)</f>
        <v>下水道事業特別会計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0.38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0.23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0.25</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0.08</v>
      </c>
    </row>
    <row r="33" spans="1:16" x14ac:dyDescent="0.15">
      <c r="A33" s="175" t="str">
        <f>IF(連結実質赤字比率に係る赤字・黒字の構成分析!C$37="",NA(),連結実質赤字比率に係る赤字・黒字の構成分析!C$37)</f>
        <v>国民健康保険事業特別会計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1.45</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1.55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0.98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1.75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1.7</v>
      </c>
    </row>
    <row r="34" spans="1:16" x14ac:dyDescent="0.15">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1.18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1.23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1.62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2.21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1.92</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7.49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7.63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7.64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7.81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8.42</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6.05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3.24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6.64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9.85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8.8000000000000007</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1717</v>
      </c>
      <c r="E42" s="176"/>
      <c r="F42" s="176"/>
      <c r="G42" s="176">
        <f>'実質公債費比率（分子）の構造'!L$52</f>
        <v>1663</v>
      </c>
      <c r="H42" s="176"/>
      <c r="I42" s="176"/>
      <c r="J42" s="176">
        <f>'実質公債費比率（分子）の構造'!M$52</f>
        <v>1612</v>
      </c>
      <c r="K42" s="176"/>
      <c r="L42" s="176"/>
      <c r="M42" s="176">
        <f>'実質公債費比率（分子）の構造'!N$52</f>
        <v>1576</v>
      </c>
      <c r="N42" s="176"/>
      <c r="O42" s="176"/>
      <c r="P42" s="176">
        <f>'実質公債費比率（分子）の構造'!O$52</f>
        <v>1475</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11</v>
      </c>
      <c r="C44" s="176"/>
      <c r="D44" s="176"/>
      <c r="E44" s="176">
        <f>'実質公債費比率（分子）の構造'!L$50</f>
        <v>11</v>
      </c>
      <c r="F44" s="176"/>
      <c r="G44" s="176"/>
      <c r="H44" s="176">
        <f>'実質公債費比率（分子）の構造'!M$50</f>
        <v>7</v>
      </c>
      <c r="I44" s="176"/>
      <c r="J44" s="176"/>
      <c r="K44" s="176">
        <f>'実質公債費比率（分子）の構造'!N$50</f>
        <v>7</v>
      </c>
      <c r="L44" s="176"/>
      <c r="M44" s="176"/>
      <c r="N44" s="176">
        <f>'実質公債費比率（分子）の構造'!O$50</f>
        <v>7</v>
      </c>
      <c r="O44" s="176"/>
      <c r="P44" s="176"/>
    </row>
    <row r="45" spans="1:16" x14ac:dyDescent="0.15">
      <c r="A45" s="176" t="s">
        <v>68</v>
      </c>
      <c r="B45" s="176">
        <f>'実質公債費比率（分子）の構造'!K$49</f>
        <v>165</v>
      </c>
      <c r="C45" s="176"/>
      <c r="D45" s="176"/>
      <c r="E45" s="176">
        <f>'実質公債費比率（分子）の構造'!L$49</f>
        <v>178</v>
      </c>
      <c r="F45" s="176"/>
      <c r="G45" s="176"/>
      <c r="H45" s="176">
        <f>'実質公債費比率（分子）の構造'!M$49</f>
        <v>170</v>
      </c>
      <c r="I45" s="176"/>
      <c r="J45" s="176"/>
      <c r="K45" s="176">
        <f>'実質公債費比率（分子）の構造'!N$49</f>
        <v>163</v>
      </c>
      <c r="L45" s="176"/>
      <c r="M45" s="176"/>
      <c r="N45" s="176">
        <f>'実質公債費比率（分子）の構造'!O$49</f>
        <v>173</v>
      </c>
      <c r="O45" s="176"/>
      <c r="P45" s="176"/>
    </row>
    <row r="46" spans="1:16" x14ac:dyDescent="0.15">
      <c r="A46" s="176" t="s">
        <v>69</v>
      </c>
      <c r="B46" s="176">
        <f>'実質公債費比率（分子）の構造'!K$48</f>
        <v>457</v>
      </c>
      <c r="C46" s="176"/>
      <c r="D46" s="176"/>
      <c r="E46" s="176">
        <f>'実質公債費比率（分子）の構造'!L$48</f>
        <v>435</v>
      </c>
      <c r="F46" s="176"/>
      <c r="G46" s="176"/>
      <c r="H46" s="176">
        <f>'実質公債費比率（分子）の構造'!M$48</f>
        <v>424</v>
      </c>
      <c r="I46" s="176"/>
      <c r="J46" s="176"/>
      <c r="K46" s="176">
        <f>'実質公債費比率（分子）の構造'!N$48</f>
        <v>437</v>
      </c>
      <c r="L46" s="176"/>
      <c r="M46" s="176"/>
      <c r="N46" s="176">
        <f>'実質公債費比率（分子）の構造'!O$48</f>
        <v>452</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1689</v>
      </c>
      <c r="C49" s="176"/>
      <c r="D49" s="176"/>
      <c r="E49" s="176">
        <f>'実質公債費比率（分子）の構造'!L$45</f>
        <v>1633</v>
      </c>
      <c r="F49" s="176"/>
      <c r="G49" s="176"/>
      <c r="H49" s="176">
        <f>'実質公債費比率（分子）の構造'!M$45</f>
        <v>1573</v>
      </c>
      <c r="I49" s="176"/>
      <c r="J49" s="176"/>
      <c r="K49" s="176">
        <f>'実質公債費比率（分子）の構造'!N$45</f>
        <v>1488</v>
      </c>
      <c r="L49" s="176"/>
      <c r="M49" s="176"/>
      <c r="N49" s="176">
        <f>'実質公債費比率（分子）の構造'!O$45</f>
        <v>1434</v>
      </c>
      <c r="O49" s="176"/>
      <c r="P49" s="176"/>
    </row>
    <row r="50" spans="1:16" x14ac:dyDescent="0.15">
      <c r="A50" s="176" t="s">
        <v>73</v>
      </c>
      <c r="B50" s="176" t="e">
        <f>NA()</f>
        <v>#N/A</v>
      </c>
      <c r="C50" s="176">
        <f>IF(ISNUMBER('実質公債費比率（分子）の構造'!K$53),'実質公債費比率（分子）の構造'!K$53,NA())</f>
        <v>605</v>
      </c>
      <c r="D50" s="176" t="e">
        <f>NA()</f>
        <v>#N/A</v>
      </c>
      <c r="E50" s="176" t="e">
        <f>NA()</f>
        <v>#N/A</v>
      </c>
      <c r="F50" s="176">
        <f>IF(ISNUMBER('実質公債費比率（分子）の構造'!L$53),'実質公債費比率（分子）の構造'!L$53,NA())</f>
        <v>594</v>
      </c>
      <c r="G50" s="176" t="e">
        <f>NA()</f>
        <v>#N/A</v>
      </c>
      <c r="H50" s="176" t="e">
        <f>NA()</f>
        <v>#N/A</v>
      </c>
      <c r="I50" s="176">
        <f>IF(ISNUMBER('実質公債費比率（分子）の構造'!M$53),'実質公債費比率（分子）の構造'!M$53,NA())</f>
        <v>562</v>
      </c>
      <c r="J50" s="176" t="e">
        <f>NA()</f>
        <v>#N/A</v>
      </c>
      <c r="K50" s="176" t="e">
        <f>NA()</f>
        <v>#N/A</v>
      </c>
      <c r="L50" s="176">
        <f>IF(ISNUMBER('実質公債費比率（分子）の構造'!N$53),'実質公債費比率（分子）の構造'!N$53,NA())</f>
        <v>519</v>
      </c>
      <c r="M50" s="176" t="e">
        <f>NA()</f>
        <v>#N/A</v>
      </c>
      <c r="N50" s="176" t="e">
        <f>NA()</f>
        <v>#N/A</v>
      </c>
      <c r="O50" s="176">
        <f>IF(ISNUMBER('実質公債費比率（分子）の構造'!O$53),'実質公債費比率（分子）の構造'!O$53,NA())</f>
        <v>591</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14562</v>
      </c>
      <c r="E56" s="175"/>
      <c r="F56" s="175"/>
      <c r="G56" s="175">
        <f>'将来負担比率（分子）の構造'!J$52</f>
        <v>14125</v>
      </c>
      <c r="H56" s="175"/>
      <c r="I56" s="175"/>
      <c r="J56" s="175">
        <f>'将来負担比率（分子）の構造'!K$52</f>
        <v>13584</v>
      </c>
      <c r="K56" s="175"/>
      <c r="L56" s="175"/>
      <c r="M56" s="175">
        <f>'将来負担比率（分子）の構造'!L$52</f>
        <v>13148</v>
      </c>
      <c r="N56" s="175"/>
      <c r="O56" s="175"/>
      <c r="P56" s="175">
        <f>'将来負担比率（分子）の構造'!M$52</f>
        <v>12318</v>
      </c>
    </row>
    <row r="57" spans="1:16" x14ac:dyDescent="0.15">
      <c r="A57" s="175" t="s">
        <v>44</v>
      </c>
      <c r="B57" s="175"/>
      <c r="C57" s="175"/>
      <c r="D57" s="175">
        <f>'将来負担比率（分子）の構造'!I$51</f>
        <v>469</v>
      </c>
      <c r="E57" s="175"/>
      <c r="F57" s="175"/>
      <c r="G57" s="175">
        <f>'将来負担比率（分子）の構造'!J$51</f>
        <v>449</v>
      </c>
      <c r="H57" s="175"/>
      <c r="I57" s="175"/>
      <c r="J57" s="175">
        <f>'将来負担比率（分子）の構造'!K$51</f>
        <v>403</v>
      </c>
      <c r="K57" s="175"/>
      <c r="L57" s="175"/>
      <c r="M57" s="175">
        <f>'将来負担比率（分子）の構造'!L$51</f>
        <v>354</v>
      </c>
      <c r="N57" s="175"/>
      <c r="O57" s="175"/>
      <c r="P57" s="175">
        <f>'将来負担比率（分子）の構造'!M$51</f>
        <v>303</v>
      </c>
    </row>
    <row r="58" spans="1:16" x14ac:dyDescent="0.15">
      <c r="A58" s="175" t="s">
        <v>43</v>
      </c>
      <c r="B58" s="175"/>
      <c r="C58" s="175"/>
      <c r="D58" s="175">
        <f>'将来負担比率（分子）の構造'!I$50</f>
        <v>5184</v>
      </c>
      <c r="E58" s="175"/>
      <c r="F58" s="175"/>
      <c r="G58" s="175">
        <f>'将来負担比率（分子）の構造'!J$50</f>
        <v>4834</v>
      </c>
      <c r="H58" s="175"/>
      <c r="I58" s="175"/>
      <c r="J58" s="175">
        <f>'将来負担比率（分子）の構造'!K$50</f>
        <v>4547</v>
      </c>
      <c r="K58" s="175"/>
      <c r="L58" s="175"/>
      <c r="M58" s="175">
        <f>'将来負担比率（分子）の構造'!L$50</f>
        <v>4883</v>
      </c>
      <c r="N58" s="175"/>
      <c r="O58" s="175"/>
      <c r="P58" s="175">
        <f>'将来負担比率（分子）の構造'!M$50</f>
        <v>5352</v>
      </c>
    </row>
    <row r="59" spans="1:16" x14ac:dyDescent="0.15">
      <c r="A59" s="175" t="s">
        <v>41</v>
      </c>
      <c r="B59" s="175" t="str">
        <f>'将来負担比率（分子）の構造'!I$49</f>
        <v>-</v>
      </c>
      <c r="C59" s="175"/>
      <c r="D59" s="175"/>
      <c r="E59" s="175">
        <f>'将来負担比率（分子）の構造'!J$49</f>
        <v>3</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f>'将来負担比率（分子）の構造'!L$46</f>
        <v>2</v>
      </c>
      <c r="L61" s="175"/>
      <c r="M61" s="175"/>
      <c r="N61" s="175" t="str">
        <f>'将来負担比率（分子）の構造'!M$46</f>
        <v>-</v>
      </c>
      <c r="O61" s="175"/>
      <c r="P61" s="175"/>
    </row>
    <row r="62" spans="1:16" x14ac:dyDescent="0.15">
      <c r="A62" s="175" t="s">
        <v>37</v>
      </c>
      <c r="B62" s="175">
        <f>'将来負担比率（分子）の構造'!I$45</f>
        <v>2604</v>
      </c>
      <c r="C62" s="175"/>
      <c r="D62" s="175"/>
      <c r="E62" s="175">
        <f>'将来負担比率（分子）の構造'!J$45</f>
        <v>2517</v>
      </c>
      <c r="F62" s="175"/>
      <c r="G62" s="175"/>
      <c r="H62" s="175">
        <f>'将来負担比率（分子）の構造'!K$45</f>
        <v>2380</v>
      </c>
      <c r="I62" s="175"/>
      <c r="J62" s="175"/>
      <c r="K62" s="175">
        <f>'将来負担比率（分子）の構造'!L$45</f>
        <v>2360</v>
      </c>
      <c r="L62" s="175"/>
      <c r="M62" s="175"/>
      <c r="N62" s="175">
        <f>'将来負担比率（分子）の構造'!M$45</f>
        <v>2263</v>
      </c>
      <c r="O62" s="175"/>
      <c r="P62" s="175"/>
    </row>
    <row r="63" spans="1:16" x14ac:dyDescent="0.15">
      <c r="A63" s="175" t="s">
        <v>36</v>
      </c>
      <c r="B63" s="175">
        <f>'将来負担比率（分子）の構造'!I$44</f>
        <v>1521</v>
      </c>
      <c r="C63" s="175"/>
      <c r="D63" s="175"/>
      <c r="E63" s="175">
        <f>'将来負担比率（分子）の構造'!J$44</f>
        <v>1362</v>
      </c>
      <c r="F63" s="175"/>
      <c r="G63" s="175"/>
      <c r="H63" s="175">
        <f>'将来負担比率（分子）の構造'!K$44</f>
        <v>1279</v>
      </c>
      <c r="I63" s="175"/>
      <c r="J63" s="175"/>
      <c r="K63" s="175">
        <f>'将来負担比率（分子）の構造'!L$44</f>
        <v>1183</v>
      </c>
      <c r="L63" s="175"/>
      <c r="M63" s="175"/>
      <c r="N63" s="175">
        <f>'将来負担比率（分子）の構造'!M$44</f>
        <v>1056</v>
      </c>
      <c r="O63" s="175"/>
      <c r="P63" s="175"/>
    </row>
    <row r="64" spans="1:16" x14ac:dyDescent="0.15">
      <c r="A64" s="175" t="s">
        <v>35</v>
      </c>
      <c r="B64" s="175">
        <f>'将来負担比率（分子）の構造'!I$43</f>
        <v>5689</v>
      </c>
      <c r="C64" s="175"/>
      <c r="D64" s="175"/>
      <c r="E64" s="175">
        <f>'将来負担比率（分子）の構造'!J$43</f>
        <v>5423</v>
      </c>
      <c r="F64" s="175"/>
      <c r="G64" s="175"/>
      <c r="H64" s="175">
        <f>'将来負担比率（分子）の構造'!K$43</f>
        <v>5059</v>
      </c>
      <c r="I64" s="175"/>
      <c r="J64" s="175"/>
      <c r="K64" s="175">
        <f>'将来負担比率（分子）の構造'!L$43</f>
        <v>4685</v>
      </c>
      <c r="L64" s="175"/>
      <c r="M64" s="175"/>
      <c r="N64" s="175">
        <f>'将来負担比率（分子）の構造'!M$43</f>
        <v>4464</v>
      </c>
      <c r="O64" s="175"/>
      <c r="P64" s="175"/>
    </row>
    <row r="65" spans="1:16" x14ac:dyDescent="0.15">
      <c r="A65" s="175" t="s">
        <v>34</v>
      </c>
      <c r="B65" s="175">
        <f>'将来負担比率（分子）の構造'!I$42</f>
        <v>60</v>
      </c>
      <c r="C65" s="175"/>
      <c r="D65" s="175"/>
      <c r="E65" s="175">
        <f>'将来負担比率（分子）の構造'!J$42</f>
        <v>50</v>
      </c>
      <c r="F65" s="175"/>
      <c r="G65" s="175"/>
      <c r="H65" s="175">
        <f>'将来負担比率（分子）の構造'!K$42</f>
        <v>39</v>
      </c>
      <c r="I65" s="175"/>
      <c r="J65" s="175"/>
      <c r="K65" s="175">
        <f>'将来負担比率（分子）の構造'!L$42</f>
        <v>32</v>
      </c>
      <c r="L65" s="175"/>
      <c r="M65" s="175"/>
      <c r="N65" s="175">
        <f>'将来負担比率（分子）の構造'!M$42</f>
        <v>25</v>
      </c>
      <c r="O65" s="175"/>
      <c r="P65" s="175"/>
    </row>
    <row r="66" spans="1:16" x14ac:dyDescent="0.15">
      <c r="A66" s="175" t="s">
        <v>33</v>
      </c>
      <c r="B66" s="175">
        <f>'将来負担比率（分子）の構造'!I$41</f>
        <v>13754</v>
      </c>
      <c r="C66" s="175"/>
      <c r="D66" s="175"/>
      <c r="E66" s="175">
        <f>'将来負担比率（分子）の構造'!J$41</f>
        <v>13460</v>
      </c>
      <c r="F66" s="175"/>
      <c r="G66" s="175"/>
      <c r="H66" s="175">
        <f>'将来負担比率（分子）の構造'!K$41</f>
        <v>12821</v>
      </c>
      <c r="I66" s="175"/>
      <c r="J66" s="175"/>
      <c r="K66" s="175">
        <f>'将来負担比率（分子）の構造'!L$41</f>
        <v>12556</v>
      </c>
      <c r="L66" s="175"/>
      <c r="M66" s="175"/>
      <c r="N66" s="175">
        <f>'将来負担比率（分子）の構造'!M$41</f>
        <v>11806</v>
      </c>
      <c r="O66" s="175"/>
      <c r="P66" s="175"/>
    </row>
    <row r="67" spans="1:16" x14ac:dyDescent="0.15">
      <c r="A67" s="175" t="s">
        <v>77</v>
      </c>
      <c r="B67" s="175" t="e">
        <f>NA()</f>
        <v>#N/A</v>
      </c>
      <c r="C67" s="175">
        <f>IF(ISNUMBER('将来負担比率（分子）の構造'!I$53), IF('将来負担比率（分子）の構造'!I$53 &lt; 0, 0, '将来負担比率（分子）の構造'!I$53), NA())</f>
        <v>3412</v>
      </c>
      <c r="D67" s="175" t="e">
        <f>NA()</f>
        <v>#N/A</v>
      </c>
      <c r="E67" s="175" t="e">
        <f>NA()</f>
        <v>#N/A</v>
      </c>
      <c r="F67" s="175">
        <f>IF(ISNUMBER('将来負担比率（分子）の構造'!J$53), IF('将来負担比率（分子）の構造'!J$53 &lt; 0, 0, '将来負担比率（分子）の構造'!J$53), NA())</f>
        <v>3406</v>
      </c>
      <c r="G67" s="175" t="e">
        <f>NA()</f>
        <v>#N/A</v>
      </c>
      <c r="H67" s="175" t="e">
        <f>NA()</f>
        <v>#N/A</v>
      </c>
      <c r="I67" s="175">
        <f>IF(ISNUMBER('将来負担比率（分子）の構造'!K$53), IF('将来負担比率（分子）の構造'!K$53 &lt; 0, 0, '将来負担比率（分子）の構造'!K$53), NA())</f>
        <v>3044</v>
      </c>
      <c r="J67" s="175" t="e">
        <f>NA()</f>
        <v>#N/A</v>
      </c>
      <c r="K67" s="175" t="e">
        <f>NA()</f>
        <v>#N/A</v>
      </c>
      <c r="L67" s="175">
        <f>IF(ISNUMBER('将来負担比率（分子）の構造'!L$53), IF('将来負担比率（分子）の構造'!L$53 &lt; 0, 0, '将来負担比率（分子）の構造'!L$53), NA())</f>
        <v>2434</v>
      </c>
      <c r="M67" s="175" t="e">
        <f>NA()</f>
        <v>#N/A</v>
      </c>
      <c r="N67" s="175" t="e">
        <f>NA()</f>
        <v>#N/A</v>
      </c>
      <c r="O67" s="175">
        <f>IF(ISNUMBER('将来負担比率（分子）の構造'!M$53), IF('将来負担比率（分子）の構造'!M$53 &lt; 0, 0, '将来負担比率（分子）の構造'!M$53), NA())</f>
        <v>1640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1765</v>
      </c>
      <c r="C72" s="179">
        <f>基金残高に係る経年分析!G55</f>
        <v>1885</v>
      </c>
      <c r="D72" s="179">
        <f>基金残高に係る経年分析!H55</f>
        <v>1965</v>
      </c>
    </row>
    <row r="73" spans="1:16" x14ac:dyDescent="0.15">
      <c r="A73" s="178" t="s">
        <v>80</v>
      </c>
      <c r="B73" s="179">
        <f>基金残高に係る経年分析!F56</f>
        <v>311</v>
      </c>
      <c r="C73" s="179">
        <f>基金残高に係る経年分析!G56</f>
        <v>411</v>
      </c>
      <c r="D73" s="179">
        <f>基金残高に係る経年分析!H56</f>
        <v>412</v>
      </c>
    </row>
    <row r="74" spans="1:16" x14ac:dyDescent="0.15">
      <c r="A74" s="178" t="s">
        <v>81</v>
      </c>
      <c r="B74" s="179">
        <f>基金残高に係る経年分析!F57</f>
        <v>3029</v>
      </c>
      <c r="C74" s="179">
        <f>基金残高に係る経年分析!G57</f>
        <v>3013</v>
      </c>
      <c r="D74" s="179">
        <f>基金残高に係る経年分析!H57</f>
        <v>3228</v>
      </c>
    </row>
  </sheetData>
  <sheetProtection algorithmName="SHA-512" hashValue="qJwTrCzSYL7tlY44DKslMOg7B9xaE5OFzu4bJzl6BpudP/09vu8ahxaXvLiAMeFjcdyHOJus6NiaZu1uF/7FBw==" saltValue="90pd9u3JFmH8DPZasmiwN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8" t="s">
        <v>218</v>
      </c>
      <c r="DI1" s="719"/>
      <c r="DJ1" s="719"/>
      <c r="DK1" s="719"/>
      <c r="DL1" s="719"/>
      <c r="DM1" s="719"/>
      <c r="DN1" s="720"/>
      <c r="DO1" s="214"/>
      <c r="DP1" s="718" t="s">
        <v>219</v>
      </c>
      <c r="DQ1" s="719"/>
      <c r="DR1" s="719"/>
      <c r="DS1" s="719"/>
      <c r="DT1" s="719"/>
      <c r="DU1" s="719"/>
      <c r="DV1" s="719"/>
      <c r="DW1" s="719"/>
      <c r="DX1" s="719"/>
      <c r="DY1" s="719"/>
      <c r="DZ1" s="719"/>
      <c r="EA1" s="719"/>
      <c r="EB1" s="719"/>
      <c r="EC1" s="720"/>
      <c r="ED1" s="213"/>
      <c r="EE1" s="213"/>
      <c r="EF1" s="213"/>
      <c r="EG1" s="213"/>
      <c r="EH1" s="213"/>
      <c r="EI1" s="213"/>
      <c r="EJ1" s="213"/>
      <c r="EK1" s="213"/>
      <c r="EL1" s="213"/>
      <c r="EM1" s="213"/>
    </row>
    <row r="2" spans="2:143" ht="22.5" customHeight="1" x14ac:dyDescent="0.15">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221</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222</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223</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224</v>
      </c>
      <c r="S4" s="680"/>
      <c r="T4" s="680"/>
      <c r="U4" s="680"/>
      <c r="V4" s="680"/>
      <c r="W4" s="680"/>
      <c r="X4" s="680"/>
      <c r="Y4" s="681"/>
      <c r="Z4" s="679" t="s">
        <v>225</v>
      </c>
      <c r="AA4" s="680"/>
      <c r="AB4" s="680"/>
      <c r="AC4" s="681"/>
      <c r="AD4" s="679" t="s">
        <v>226</v>
      </c>
      <c r="AE4" s="680"/>
      <c r="AF4" s="680"/>
      <c r="AG4" s="680"/>
      <c r="AH4" s="680"/>
      <c r="AI4" s="680"/>
      <c r="AJ4" s="680"/>
      <c r="AK4" s="681"/>
      <c r="AL4" s="679" t="s">
        <v>225</v>
      </c>
      <c r="AM4" s="680"/>
      <c r="AN4" s="680"/>
      <c r="AO4" s="681"/>
      <c r="AP4" s="715" t="s">
        <v>227</v>
      </c>
      <c r="AQ4" s="715"/>
      <c r="AR4" s="715"/>
      <c r="AS4" s="715"/>
      <c r="AT4" s="715"/>
      <c r="AU4" s="715"/>
      <c r="AV4" s="715"/>
      <c r="AW4" s="715"/>
      <c r="AX4" s="715"/>
      <c r="AY4" s="715"/>
      <c r="AZ4" s="715"/>
      <c r="BA4" s="715"/>
      <c r="BB4" s="715"/>
      <c r="BC4" s="715"/>
      <c r="BD4" s="715"/>
      <c r="BE4" s="715"/>
      <c r="BF4" s="715"/>
      <c r="BG4" s="715" t="s">
        <v>228</v>
      </c>
      <c r="BH4" s="715"/>
      <c r="BI4" s="715"/>
      <c r="BJ4" s="715"/>
      <c r="BK4" s="715"/>
      <c r="BL4" s="715"/>
      <c r="BM4" s="715"/>
      <c r="BN4" s="715"/>
      <c r="BO4" s="715" t="s">
        <v>225</v>
      </c>
      <c r="BP4" s="715"/>
      <c r="BQ4" s="715"/>
      <c r="BR4" s="715"/>
      <c r="BS4" s="715" t="s">
        <v>229</v>
      </c>
      <c r="BT4" s="715"/>
      <c r="BU4" s="715"/>
      <c r="BV4" s="715"/>
      <c r="BW4" s="715"/>
      <c r="BX4" s="715"/>
      <c r="BY4" s="715"/>
      <c r="BZ4" s="715"/>
      <c r="CA4" s="715"/>
      <c r="CB4" s="715"/>
      <c r="CD4" s="679" t="s">
        <v>230</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231</v>
      </c>
      <c r="C5" s="677"/>
      <c r="D5" s="677"/>
      <c r="E5" s="677"/>
      <c r="F5" s="677"/>
      <c r="G5" s="677"/>
      <c r="H5" s="677"/>
      <c r="I5" s="677"/>
      <c r="J5" s="677"/>
      <c r="K5" s="677"/>
      <c r="L5" s="677"/>
      <c r="M5" s="677"/>
      <c r="N5" s="677"/>
      <c r="O5" s="677"/>
      <c r="P5" s="677"/>
      <c r="Q5" s="678"/>
      <c r="R5" s="673">
        <v>2652423</v>
      </c>
      <c r="S5" s="674"/>
      <c r="T5" s="674"/>
      <c r="U5" s="674"/>
      <c r="V5" s="674"/>
      <c r="W5" s="674"/>
      <c r="X5" s="674"/>
      <c r="Y5" s="702"/>
      <c r="Z5" s="716">
        <v>17.7</v>
      </c>
      <c r="AA5" s="716"/>
      <c r="AB5" s="716"/>
      <c r="AC5" s="716"/>
      <c r="AD5" s="717">
        <v>2652423</v>
      </c>
      <c r="AE5" s="717"/>
      <c r="AF5" s="717"/>
      <c r="AG5" s="717"/>
      <c r="AH5" s="717"/>
      <c r="AI5" s="717"/>
      <c r="AJ5" s="717"/>
      <c r="AK5" s="717"/>
      <c r="AL5" s="703">
        <v>29.9</v>
      </c>
      <c r="AM5" s="686"/>
      <c r="AN5" s="686"/>
      <c r="AO5" s="704"/>
      <c r="AP5" s="676" t="s">
        <v>232</v>
      </c>
      <c r="AQ5" s="677"/>
      <c r="AR5" s="677"/>
      <c r="AS5" s="677"/>
      <c r="AT5" s="677"/>
      <c r="AU5" s="677"/>
      <c r="AV5" s="677"/>
      <c r="AW5" s="677"/>
      <c r="AX5" s="677"/>
      <c r="AY5" s="677"/>
      <c r="AZ5" s="677"/>
      <c r="BA5" s="677"/>
      <c r="BB5" s="677"/>
      <c r="BC5" s="677"/>
      <c r="BD5" s="677"/>
      <c r="BE5" s="677"/>
      <c r="BF5" s="678"/>
      <c r="BG5" s="621">
        <v>2644472</v>
      </c>
      <c r="BH5" s="622"/>
      <c r="BI5" s="622"/>
      <c r="BJ5" s="622"/>
      <c r="BK5" s="622"/>
      <c r="BL5" s="622"/>
      <c r="BM5" s="622"/>
      <c r="BN5" s="623"/>
      <c r="BO5" s="663">
        <v>99.7</v>
      </c>
      <c r="BP5" s="663"/>
      <c r="BQ5" s="663"/>
      <c r="BR5" s="663"/>
      <c r="BS5" s="664" t="s">
        <v>131</v>
      </c>
      <c r="BT5" s="664"/>
      <c r="BU5" s="664"/>
      <c r="BV5" s="664"/>
      <c r="BW5" s="664"/>
      <c r="BX5" s="664"/>
      <c r="BY5" s="664"/>
      <c r="BZ5" s="664"/>
      <c r="CA5" s="664"/>
      <c r="CB5" s="698"/>
      <c r="CD5" s="679" t="s">
        <v>227</v>
      </c>
      <c r="CE5" s="680"/>
      <c r="CF5" s="680"/>
      <c r="CG5" s="680"/>
      <c r="CH5" s="680"/>
      <c r="CI5" s="680"/>
      <c r="CJ5" s="680"/>
      <c r="CK5" s="680"/>
      <c r="CL5" s="680"/>
      <c r="CM5" s="680"/>
      <c r="CN5" s="680"/>
      <c r="CO5" s="680"/>
      <c r="CP5" s="680"/>
      <c r="CQ5" s="681"/>
      <c r="CR5" s="679" t="s">
        <v>233</v>
      </c>
      <c r="CS5" s="680"/>
      <c r="CT5" s="680"/>
      <c r="CU5" s="680"/>
      <c r="CV5" s="680"/>
      <c r="CW5" s="680"/>
      <c r="CX5" s="680"/>
      <c r="CY5" s="681"/>
      <c r="CZ5" s="679" t="s">
        <v>225</v>
      </c>
      <c r="DA5" s="680"/>
      <c r="DB5" s="680"/>
      <c r="DC5" s="681"/>
      <c r="DD5" s="679" t="s">
        <v>234</v>
      </c>
      <c r="DE5" s="680"/>
      <c r="DF5" s="680"/>
      <c r="DG5" s="680"/>
      <c r="DH5" s="680"/>
      <c r="DI5" s="680"/>
      <c r="DJ5" s="680"/>
      <c r="DK5" s="680"/>
      <c r="DL5" s="680"/>
      <c r="DM5" s="680"/>
      <c r="DN5" s="680"/>
      <c r="DO5" s="680"/>
      <c r="DP5" s="681"/>
      <c r="DQ5" s="679" t="s">
        <v>235</v>
      </c>
      <c r="DR5" s="680"/>
      <c r="DS5" s="680"/>
      <c r="DT5" s="680"/>
      <c r="DU5" s="680"/>
      <c r="DV5" s="680"/>
      <c r="DW5" s="680"/>
      <c r="DX5" s="680"/>
      <c r="DY5" s="680"/>
      <c r="DZ5" s="680"/>
      <c r="EA5" s="680"/>
      <c r="EB5" s="680"/>
      <c r="EC5" s="681"/>
    </row>
    <row r="6" spans="2:143" ht="11.25" customHeight="1" x14ac:dyDescent="0.15">
      <c r="B6" s="618" t="s">
        <v>236</v>
      </c>
      <c r="C6" s="619"/>
      <c r="D6" s="619"/>
      <c r="E6" s="619"/>
      <c r="F6" s="619"/>
      <c r="G6" s="619"/>
      <c r="H6" s="619"/>
      <c r="I6" s="619"/>
      <c r="J6" s="619"/>
      <c r="K6" s="619"/>
      <c r="L6" s="619"/>
      <c r="M6" s="619"/>
      <c r="N6" s="619"/>
      <c r="O6" s="619"/>
      <c r="P6" s="619"/>
      <c r="Q6" s="620"/>
      <c r="R6" s="621">
        <v>216390</v>
      </c>
      <c r="S6" s="622"/>
      <c r="T6" s="622"/>
      <c r="U6" s="622"/>
      <c r="V6" s="622"/>
      <c r="W6" s="622"/>
      <c r="X6" s="622"/>
      <c r="Y6" s="623"/>
      <c r="Z6" s="663">
        <v>1.4</v>
      </c>
      <c r="AA6" s="663"/>
      <c r="AB6" s="663"/>
      <c r="AC6" s="663"/>
      <c r="AD6" s="664">
        <v>216390</v>
      </c>
      <c r="AE6" s="664"/>
      <c r="AF6" s="664"/>
      <c r="AG6" s="664"/>
      <c r="AH6" s="664"/>
      <c r="AI6" s="664"/>
      <c r="AJ6" s="664"/>
      <c r="AK6" s="664"/>
      <c r="AL6" s="624">
        <v>2.4</v>
      </c>
      <c r="AM6" s="625"/>
      <c r="AN6" s="625"/>
      <c r="AO6" s="665"/>
      <c r="AP6" s="618" t="s">
        <v>237</v>
      </c>
      <c r="AQ6" s="619"/>
      <c r="AR6" s="619"/>
      <c r="AS6" s="619"/>
      <c r="AT6" s="619"/>
      <c r="AU6" s="619"/>
      <c r="AV6" s="619"/>
      <c r="AW6" s="619"/>
      <c r="AX6" s="619"/>
      <c r="AY6" s="619"/>
      <c r="AZ6" s="619"/>
      <c r="BA6" s="619"/>
      <c r="BB6" s="619"/>
      <c r="BC6" s="619"/>
      <c r="BD6" s="619"/>
      <c r="BE6" s="619"/>
      <c r="BF6" s="620"/>
      <c r="BG6" s="621">
        <v>2644472</v>
      </c>
      <c r="BH6" s="622"/>
      <c r="BI6" s="622"/>
      <c r="BJ6" s="622"/>
      <c r="BK6" s="622"/>
      <c r="BL6" s="622"/>
      <c r="BM6" s="622"/>
      <c r="BN6" s="623"/>
      <c r="BO6" s="663">
        <v>99.7</v>
      </c>
      <c r="BP6" s="663"/>
      <c r="BQ6" s="663"/>
      <c r="BR6" s="663"/>
      <c r="BS6" s="664" t="s">
        <v>131</v>
      </c>
      <c r="BT6" s="664"/>
      <c r="BU6" s="664"/>
      <c r="BV6" s="664"/>
      <c r="BW6" s="664"/>
      <c r="BX6" s="664"/>
      <c r="BY6" s="664"/>
      <c r="BZ6" s="664"/>
      <c r="CA6" s="664"/>
      <c r="CB6" s="698"/>
      <c r="CD6" s="676" t="s">
        <v>238</v>
      </c>
      <c r="CE6" s="677"/>
      <c r="CF6" s="677"/>
      <c r="CG6" s="677"/>
      <c r="CH6" s="677"/>
      <c r="CI6" s="677"/>
      <c r="CJ6" s="677"/>
      <c r="CK6" s="677"/>
      <c r="CL6" s="677"/>
      <c r="CM6" s="677"/>
      <c r="CN6" s="677"/>
      <c r="CO6" s="677"/>
      <c r="CP6" s="677"/>
      <c r="CQ6" s="678"/>
      <c r="CR6" s="621">
        <v>130001</v>
      </c>
      <c r="CS6" s="622"/>
      <c r="CT6" s="622"/>
      <c r="CU6" s="622"/>
      <c r="CV6" s="622"/>
      <c r="CW6" s="622"/>
      <c r="CX6" s="622"/>
      <c r="CY6" s="623"/>
      <c r="CZ6" s="703">
        <v>0.9</v>
      </c>
      <c r="DA6" s="686"/>
      <c r="DB6" s="686"/>
      <c r="DC6" s="705"/>
      <c r="DD6" s="627" t="s">
        <v>131</v>
      </c>
      <c r="DE6" s="622"/>
      <c r="DF6" s="622"/>
      <c r="DG6" s="622"/>
      <c r="DH6" s="622"/>
      <c r="DI6" s="622"/>
      <c r="DJ6" s="622"/>
      <c r="DK6" s="622"/>
      <c r="DL6" s="622"/>
      <c r="DM6" s="622"/>
      <c r="DN6" s="622"/>
      <c r="DO6" s="622"/>
      <c r="DP6" s="623"/>
      <c r="DQ6" s="627">
        <v>130001</v>
      </c>
      <c r="DR6" s="622"/>
      <c r="DS6" s="622"/>
      <c r="DT6" s="622"/>
      <c r="DU6" s="622"/>
      <c r="DV6" s="622"/>
      <c r="DW6" s="622"/>
      <c r="DX6" s="622"/>
      <c r="DY6" s="622"/>
      <c r="DZ6" s="622"/>
      <c r="EA6" s="622"/>
      <c r="EB6" s="622"/>
      <c r="EC6" s="662"/>
    </row>
    <row r="7" spans="2:143" ht="11.25" customHeight="1" x14ac:dyDescent="0.15">
      <c r="B7" s="618" t="s">
        <v>239</v>
      </c>
      <c r="C7" s="619"/>
      <c r="D7" s="619"/>
      <c r="E7" s="619"/>
      <c r="F7" s="619"/>
      <c r="G7" s="619"/>
      <c r="H7" s="619"/>
      <c r="I7" s="619"/>
      <c r="J7" s="619"/>
      <c r="K7" s="619"/>
      <c r="L7" s="619"/>
      <c r="M7" s="619"/>
      <c r="N7" s="619"/>
      <c r="O7" s="619"/>
      <c r="P7" s="619"/>
      <c r="Q7" s="620"/>
      <c r="R7" s="621">
        <v>582</v>
      </c>
      <c r="S7" s="622"/>
      <c r="T7" s="622"/>
      <c r="U7" s="622"/>
      <c r="V7" s="622"/>
      <c r="W7" s="622"/>
      <c r="X7" s="622"/>
      <c r="Y7" s="623"/>
      <c r="Z7" s="663">
        <v>0</v>
      </c>
      <c r="AA7" s="663"/>
      <c r="AB7" s="663"/>
      <c r="AC7" s="663"/>
      <c r="AD7" s="664">
        <v>582</v>
      </c>
      <c r="AE7" s="664"/>
      <c r="AF7" s="664"/>
      <c r="AG7" s="664"/>
      <c r="AH7" s="664"/>
      <c r="AI7" s="664"/>
      <c r="AJ7" s="664"/>
      <c r="AK7" s="664"/>
      <c r="AL7" s="624">
        <v>0</v>
      </c>
      <c r="AM7" s="625"/>
      <c r="AN7" s="625"/>
      <c r="AO7" s="665"/>
      <c r="AP7" s="618" t="s">
        <v>240</v>
      </c>
      <c r="AQ7" s="619"/>
      <c r="AR7" s="619"/>
      <c r="AS7" s="619"/>
      <c r="AT7" s="619"/>
      <c r="AU7" s="619"/>
      <c r="AV7" s="619"/>
      <c r="AW7" s="619"/>
      <c r="AX7" s="619"/>
      <c r="AY7" s="619"/>
      <c r="AZ7" s="619"/>
      <c r="BA7" s="619"/>
      <c r="BB7" s="619"/>
      <c r="BC7" s="619"/>
      <c r="BD7" s="619"/>
      <c r="BE7" s="619"/>
      <c r="BF7" s="620"/>
      <c r="BG7" s="621">
        <v>949380</v>
      </c>
      <c r="BH7" s="622"/>
      <c r="BI7" s="622"/>
      <c r="BJ7" s="622"/>
      <c r="BK7" s="622"/>
      <c r="BL7" s="622"/>
      <c r="BM7" s="622"/>
      <c r="BN7" s="623"/>
      <c r="BO7" s="663">
        <v>35.799999999999997</v>
      </c>
      <c r="BP7" s="663"/>
      <c r="BQ7" s="663"/>
      <c r="BR7" s="663"/>
      <c r="BS7" s="664" t="s">
        <v>131</v>
      </c>
      <c r="BT7" s="664"/>
      <c r="BU7" s="664"/>
      <c r="BV7" s="664"/>
      <c r="BW7" s="664"/>
      <c r="BX7" s="664"/>
      <c r="BY7" s="664"/>
      <c r="BZ7" s="664"/>
      <c r="CA7" s="664"/>
      <c r="CB7" s="698"/>
      <c r="CD7" s="618" t="s">
        <v>241</v>
      </c>
      <c r="CE7" s="619"/>
      <c r="CF7" s="619"/>
      <c r="CG7" s="619"/>
      <c r="CH7" s="619"/>
      <c r="CI7" s="619"/>
      <c r="CJ7" s="619"/>
      <c r="CK7" s="619"/>
      <c r="CL7" s="619"/>
      <c r="CM7" s="619"/>
      <c r="CN7" s="619"/>
      <c r="CO7" s="619"/>
      <c r="CP7" s="619"/>
      <c r="CQ7" s="620"/>
      <c r="CR7" s="621">
        <v>1890790</v>
      </c>
      <c r="CS7" s="622"/>
      <c r="CT7" s="622"/>
      <c r="CU7" s="622"/>
      <c r="CV7" s="622"/>
      <c r="CW7" s="622"/>
      <c r="CX7" s="622"/>
      <c r="CY7" s="623"/>
      <c r="CZ7" s="663">
        <v>13.4</v>
      </c>
      <c r="DA7" s="663"/>
      <c r="DB7" s="663"/>
      <c r="DC7" s="663"/>
      <c r="DD7" s="627">
        <v>13682</v>
      </c>
      <c r="DE7" s="622"/>
      <c r="DF7" s="622"/>
      <c r="DG7" s="622"/>
      <c r="DH7" s="622"/>
      <c r="DI7" s="622"/>
      <c r="DJ7" s="622"/>
      <c r="DK7" s="622"/>
      <c r="DL7" s="622"/>
      <c r="DM7" s="622"/>
      <c r="DN7" s="622"/>
      <c r="DO7" s="622"/>
      <c r="DP7" s="623"/>
      <c r="DQ7" s="627">
        <v>1498226</v>
      </c>
      <c r="DR7" s="622"/>
      <c r="DS7" s="622"/>
      <c r="DT7" s="622"/>
      <c r="DU7" s="622"/>
      <c r="DV7" s="622"/>
      <c r="DW7" s="622"/>
      <c r="DX7" s="622"/>
      <c r="DY7" s="622"/>
      <c r="DZ7" s="622"/>
      <c r="EA7" s="622"/>
      <c r="EB7" s="622"/>
      <c r="EC7" s="662"/>
    </row>
    <row r="8" spans="2:143" ht="11.25" customHeight="1" x14ac:dyDescent="0.15">
      <c r="B8" s="618" t="s">
        <v>242</v>
      </c>
      <c r="C8" s="619"/>
      <c r="D8" s="619"/>
      <c r="E8" s="619"/>
      <c r="F8" s="619"/>
      <c r="G8" s="619"/>
      <c r="H8" s="619"/>
      <c r="I8" s="619"/>
      <c r="J8" s="619"/>
      <c r="K8" s="619"/>
      <c r="L8" s="619"/>
      <c r="M8" s="619"/>
      <c r="N8" s="619"/>
      <c r="O8" s="619"/>
      <c r="P8" s="619"/>
      <c r="Q8" s="620"/>
      <c r="R8" s="621">
        <v>7081</v>
      </c>
      <c r="S8" s="622"/>
      <c r="T8" s="622"/>
      <c r="U8" s="622"/>
      <c r="V8" s="622"/>
      <c r="W8" s="622"/>
      <c r="X8" s="622"/>
      <c r="Y8" s="623"/>
      <c r="Z8" s="663">
        <v>0</v>
      </c>
      <c r="AA8" s="663"/>
      <c r="AB8" s="663"/>
      <c r="AC8" s="663"/>
      <c r="AD8" s="664">
        <v>7081</v>
      </c>
      <c r="AE8" s="664"/>
      <c r="AF8" s="664"/>
      <c r="AG8" s="664"/>
      <c r="AH8" s="664"/>
      <c r="AI8" s="664"/>
      <c r="AJ8" s="664"/>
      <c r="AK8" s="664"/>
      <c r="AL8" s="624">
        <v>0.1</v>
      </c>
      <c r="AM8" s="625"/>
      <c r="AN8" s="625"/>
      <c r="AO8" s="665"/>
      <c r="AP8" s="618" t="s">
        <v>243</v>
      </c>
      <c r="AQ8" s="619"/>
      <c r="AR8" s="619"/>
      <c r="AS8" s="619"/>
      <c r="AT8" s="619"/>
      <c r="AU8" s="619"/>
      <c r="AV8" s="619"/>
      <c r="AW8" s="619"/>
      <c r="AX8" s="619"/>
      <c r="AY8" s="619"/>
      <c r="AZ8" s="619"/>
      <c r="BA8" s="619"/>
      <c r="BB8" s="619"/>
      <c r="BC8" s="619"/>
      <c r="BD8" s="619"/>
      <c r="BE8" s="619"/>
      <c r="BF8" s="620"/>
      <c r="BG8" s="621">
        <v>38125</v>
      </c>
      <c r="BH8" s="622"/>
      <c r="BI8" s="622"/>
      <c r="BJ8" s="622"/>
      <c r="BK8" s="622"/>
      <c r="BL8" s="622"/>
      <c r="BM8" s="622"/>
      <c r="BN8" s="623"/>
      <c r="BO8" s="663">
        <v>1.4</v>
      </c>
      <c r="BP8" s="663"/>
      <c r="BQ8" s="663"/>
      <c r="BR8" s="663"/>
      <c r="BS8" s="664" t="s">
        <v>244</v>
      </c>
      <c r="BT8" s="664"/>
      <c r="BU8" s="664"/>
      <c r="BV8" s="664"/>
      <c r="BW8" s="664"/>
      <c r="BX8" s="664"/>
      <c r="BY8" s="664"/>
      <c r="BZ8" s="664"/>
      <c r="CA8" s="664"/>
      <c r="CB8" s="698"/>
      <c r="CD8" s="618" t="s">
        <v>245</v>
      </c>
      <c r="CE8" s="619"/>
      <c r="CF8" s="619"/>
      <c r="CG8" s="619"/>
      <c r="CH8" s="619"/>
      <c r="CI8" s="619"/>
      <c r="CJ8" s="619"/>
      <c r="CK8" s="619"/>
      <c r="CL8" s="619"/>
      <c r="CM8" s="619"/>
      <c r="CN8" s="619"/>
      <c r="CO8" s="619"/>
      <c r="CP8" s="619"/>
      <c r="CQ8" s="620"/>
      <c r="CR8" s="621">
        <v>3895119</v>
      </c>
      <c r="CS8" s="622"/>
      <c r="CT8" s="622"/>
      <c r="CU8" s="622"/>
      <c r="CV8" s="622"/>
      <c r="CW8" s="622"/>
      <c r="CX8" s="622"/>
      <c r="CY8" s="623"/>
      <c r="CZ8" s="663">
        <v>27.7</v>
      </c>
      <c r="DA8" s="663"/>
      <c r="DB8" s="663"/>
      <c r="DC8" s="663"/>
      <c r="DD8" s="627">
        <v>70686</v>
      </c>
      <c r="DE8" s="622"/>
      <c r="DF8" s="622"/>
      <c r="DG8" s="622"/>
      <c r="DH8" s="622"/>
      <c r="DI8" s="622"/>
      <c r="DJ8" s="622"/>
      <c r="DK8" s="622"/>
      <c r="DL8" s="622"/>
      <c r="DM8" s="622"/>
      <c r="DN8" s="622"/>
      <c r="DO8" s="622"/>
      <c r="DP8" s="623"/>
      <c r="DQ8" s="627">
        <v>2396419</v>
      </c>
      <c r="DR8" s="622"/>
      <c r="DS8" s="622"/>
      <c r="DT8" s="622"/>
      <c r="DU8" s="622"/>
      <c r="DV8" s="622"/>
      <c r="DW8" s="622"/>
      <c r="DX8" s="622"/>
      <c r="DY8" s="622"/>
      <c r="DZ8" s="622"/>
      <c r="EA8" s="622"/>
      <c r="EB8" s="622"/>
      <c r="EC8" s="662"/>
    </row>
    <row r="9" spans="2:143" ht="11.25" customHeight="1" x14ac:dyDescent="0.15">
      <c r="B9" s="618" t="s">
        <v>246</v>
      </c>
      <c r="C9" s="619"/>
      <c r="D9" s="619"/>
      <c r="E9" s="619"/>
      <c r="F9" s="619"/>
      <c r="G9" s="619"/>
      <c r="H9" s="619"/>
      <c r="I9" s="619"/>
      <c r="J9" s="619"/>
      <c r="K9" s="619"/>
      <c r="L9" s="619"/>
      <c r="M9" s="619"/>
      <c r="N9" s="619"/>
      <c r="O9" s="619"/>
      <c r="P9" s="619"/>
      <c r="Q9" s="620"/>
      <c r="R9" s="621">
        <v>5554</v>
      </c>
      <c r="S9" s="622"/>
      <c r="T9" s="622"/>
      <c r="U9" s="622"/>
      <c r="V9" s="622"/>
      <c r="W9" s="622"/>
      <c r="X9" s="622"/>
      <c r="Y9" s="623"/>
      <c r="Z9" s="663">
        <v>0</v>
      </c>
      <c r="AA9" s="663"/>
      <c r="AB9" s="663"/>
      <c r="AC9" s="663"/>
      <c r="AD9" s="664">
        <v>5554</v>
      </c>
      <c r="AE9" s="664"/>
      <c r="AF9" s="664"/>
      <c r="AG9" s="664"/>
      <c r="AH9" s="664"/>
      <c r="AI9" s="664"/>
      <c r="AJ9" s="664"/>
      <c r="AK9" s="664"/>
      <c r="AL9" s="624">
        <v>0.1</v>
      </c>
      <c r="AM9" s="625"/>
      <c r="AN9" s="625"/>
      <c r="AO9" s="665"/>
      <c r="AP9" s="618" t="s">
        <v>247</v>
      </c>
      <c r="AQ9" s="619"/>
      <c r="AR9" s="619"/>
      <c r="AS9" s="619"/>
      <c r="AT9" s="619"/>
      <c r="AU9" s="619"/>
      <c r="AV9" s="619"/>
      <c r="AW9" s="619"/>
      <c r="AX9" s="619"/>
      <c r="AY9" s="619"/>
      <c r="AZ9" s="619"/>
      <c r="BA9" s="619"/>
      <c r="BB9" s="619"/>
      <c r="BC9" s="619"/>
      <c r="BD9" s="619"/>
      <c r="BE9" s="619"/>
      <c r="BF9" s="620"/>
      <c r="BG9" s="621">
        <v>774657</v>
      </c>
      <c r="BH9" s="622"/>
      <c r="BI9" s="622"/>
      <c r="BJ9" s="622"/>
      <c r="BK9" s="622"/>
      <c r="BL9" s="622"/>
      <c r="BM9" s="622"/>
      <c r="BN9" s="623"/>
      <c r="BO9" s="663">
        <v>29.2</v>
      </c>
      <c r="BP9" s="663"/>
      <c r="BQ9" s="663"/>
      <c r="BR9" s="663"/>
      <c r="BS9" s="664" t="s">
        <v>244</v>
      </c>
      <c r="BT9" s="664"/>
      <c r="BU9" s="664"/>
      <c r="BV9" s="664"/>
      <c r="BW9" s="664"/>
      <c r="BX9" s="664"/>
      <c r="BY9" s="664"/>
      <c r="BZ9" s="664"/>
      <c r="CA9" s="664"/>
      <c r="CB9" s="698"/>
      <c r="CD9" s="618" t="s">
        <v>248</v>
      </c>
      <c r="CE9" s="619"/>
      <c r="CF9" s="619"/>
      <c r="CG9" s="619"/>
      <c r="CH9" s="619"/>
      <c r="CI9" s="619"/>
      <c r="CJ9" s="619"/>
      <c r="CK9" s="619"/>
      <c r="CL9" s="619"/>
      <c r="CM9" s="619"/>
      <c r="CN9" s="619"/>
      <c r="CO9" s="619"/>
      <c r="CP9" s="619"/>
      <c r="CQ9" s="620"/>
      <c r="CR9" s="621">
        <v>978081</v>
      </c>
      <c r="CS9" s="622"/>
      <c r="CT9" s="622"/>
      <c r="CU9" s="622"/>
      <c r="CV9" s="622"/>
      <c r="CW9" s="622"/>
      <c r="CX9" s="622"/>
      <c r="CY9" s="623"/>
      <c r="CZ9" s="663">
        <v>7</v>
      </c>
      <c r="DA9" s="663"/>
      <c r="DB9" s="663"/>
      <c r="DC9" s="663"/>
      <c r="DD9" s="627">
        <v>9583</v>
      </c>
      <c r="DE9" s="622"/>
      <c r="DF9" s="622"/>
      <c r="DG9" s="622"/>
      <c r="DH9" s="622"/>
      <c r="DI9" s="622"/>
      <c r="DJ9" s="622"/>
      <c r="DK9" s="622"/>
      <c r="DL9" s="622"/>
      <c r="DM9" s="622"/>
      <c r="DN9" s="622"/>
      <c r="DO9" s="622"/>
      <c r="DP9" s="623"/>
      <c r="DQ9" s="627">
        <v>775955</v>
      </c>
      <c r="DR9" s="622"/>
      <c r="DS9" s="622"/>
      <c r="DT9" s="622"/>
      <c r="DU9" s="622"/>
      <c r="DV9" s="622"/>
      <c r="DW9" s="622"/>
      <c r="DX9" s="622"/>
      <c r="DY9" s="622"/>
      <c r="DZ9" s="622"/>
      <c r="EA9" s="622"/>
      <c r="EB9" s="622"/>
      <c r="EC9" s="662"/>
    </row>
    <row r="10" spans="2:143" ht="11.25" customHeight="1" x14ac:dyDescent="0.15">
      <c r="B10" s="618" t="s">
        <v>249</v>
      </c>
      <c r="C10" s="619"/>
      <c r="D10" s="619"/>
      <c r="E10" s="619"/>
      <c r="F10" s="619"/>
      <c r="G10" s="619"/>
      <c r="H10" s="619"/>
      <c r="I10" s="619"/>
      <c r="J10" s="619"/>
      <c r="K10" s="619"/>
      <c r="L10" s="619"/>
      <c r="M10" s="619"/>
      <c r="N10" s="619"/>
      <c r="O10" s="619"/>
      <c r="P10" s="619"/>
      <c r="Q10" s="620"/>
      <c r="R10" s="621" t="s">
        <v>244</v>
      </c>
      <c r="S10" s="622"/>
      <c r="T10" s="622"/>
      <c r="U10" s="622"/>
      <c r="V10" s="622"/>
      <c r="W10" s="622"/>
      <c r="X10" s="622"/>
      <c r="Y10" s="623"/>
      <c r="Z10" s="663" t="s">
        <v>131</v>
      </c>
      <c r="AA10" s="663"/>
      <c r="AB10" s="663"/>
      <c r="AC10" s="663"/>
      <c r="AD10" s="664" t="s">
        <v>131</v>
      </c>
      <c r="AE10" s="664"/>
      <c r="AF10" s="664"/>
      <c r="AG10" s="664"/>
      <c r="AH10" s="664"/>
      <c r="AI10" s="664"/>
      <c r="AJ10" s="664"/>
      <c r="AK10" s="664"/>
      <c r="AL10" s="624" t="s">
        <v>131</v>
      </c>
      <c r="AM10" s="625"/>
      <c r="AN10" s="625"/>
      <c r="AO10" s="665"/>
      <c r="AP10" s="618" t="s">
        <v>250</v>
      </c>
      <c r="AQ10" s="619"/>
      <c r="AR10" s="619"/>
      <c r="AS10" s="619"/>
      <c r="AT10" s="619"/>
      <c r="AU10" s="619"/>
      <c r="AV10" s="619"/>
      <c r="AW10" s="619"/>
      <c r="AX10" s="619"/>
      <c r="AY10" s="619"/>
      <c r="AZ10" s="619"/>
      <c r="BA10" s="619"/>
      <c r="BB10" s="619"/>
      <c r="BC10" s="619"/>
      <c r="BD10" s="619"/>
      <c r="BE10" s="619"/>
      <c r="BF10" s="620"/>
      <c r="BG10" s="621">
        <v>59807</v>
      </c>
      <c r="BH10" s="622"/>
      <c r="BI10" s="622"/>
      <c r="BJ10" s="622"/>
      <c r="BK10" s="622"/>
      <c r="BL10" s="622"/>
      <c r="BM10" s="622"/>
      <c r="BN10" s="623"/>
      <c r="BO10" s="663">
        <v>2.2999999999999998</v>
      </c>
      <c r="BP10" s="663"/>
      <c r="BQ10" s="663"/>
      <c r="BR10" s="663"/>
      <c r="BS10" s="664" t="s">
        <v>141</v>
      </c>
      <c r="BT10" s="664"/>
      <c r="BU10" s="664"/>
      <c r="BV10" s="664"/>
      <c r="BW10" s="664"/>
      <c r="BX10" s="664"/>
      <c r="BY10" s="664"/>
      <c r="BZ10" s="664"/>
      <c r="CA10" s="664"/>
      <c r="CB10" s="698"/>
      <c r="CD10" s="618" t="s">
        <v>251</v>
      </c>
      <c r="CE10" s="619"/>
      <c r="CF10" s="619"/>
      <c r="CG10" s="619"/>
      <c r="CH10" s="619"/>
      <c r="CI10" s="619"/>
      <c r="CJ10" s="619"/>
      <c r="CK10" s="619"/>
      <c r="CL10" s="619"/>
      <c r="CM10" s="619"/>
      <c r="CN10" s="619"/>
      <c r="CO10" s="619"/>
      <c r="CP10" s="619"/>
      <c r="CQ10" s="620"/>
      <c r="CR10" s="621">
        <v>423</v>
      </c>
      <c r="CS10" s="622"/>
      <c r="CT10" s="622"/>
      <c r="CU10" s="622"/>
      <c r="CV10" s="622"/>
      <c r="CW10" s="622"/>
      <c r="CX10" s="622"/>
      <c r="CY10" s="623"/>
      <c r="CZ10" s="663">
        <v>0</v>
      </c>
      <c r="DA10" s="663"/>
      <c r="DB10" s="663"/>
      <c r="DC10" s="663"/>
      <c r="DD10" s="627" t="s">
        <v>244</v>
      </c>
      <c r="DE10" s="622"/>
      <c r="DF10" s="622"/>
      <c r="DG10" s="622"/>
      <c r="DH10" s="622"/>
      <c r="DI10" s="622"/>
      <c r="DJ10" s="622"/>
      <c r="DK10" s="622"/>
      <c r="DL10" s="622"/>
      <c r="DM10" s="622"/>
      <c r="DN10" s="622"/>
      <c r="DO10" s="622"/>
      <c r="DP10" s="623"/>
      <c r="DQ10" s="627">
        <v>423</v>
      </c>
      <c r="DR10" s="622"/>
      <c r="DS10" s="622"/>
      <c r="DT10" s="622"/>
      <c r="DU10" s="622"/>
      <c r="DV10" s="622"/>
      <c r="DW10" s="622"/>
      <c r="DX10" s="622"/>
      <c r="DY10" s="622"/>
      <c r="DZ10" s="622"/>
      <c r="EA10" s="622"/>
      <c r="EB10" s="622"/>
      <c r="EC10" s="662"/>
    </row>
    <row r="11" spans="2:143" ht="11.25" customHeight="1" x14ac:dyDescent="0.15">
      <c r="B11" s="618" t="s">
        <v>252</v>
      </c>
      <c r="C11" s="619"/>
      <c r="D11" s="619"/>
      <c r="E11" s="619"/>
      <c r="F11" s="619"/>
      <c r="G11" s="619"/>
      <c r="H11" s="619"/>
      <c r="I11" s="619"/>
      <c r="J11" s="619"/>
      <c r="K11" s="619"/>
      <c r="L11" s="619"/>
      <c r="M11" s="619"/>
      <c r="N11" s="619"/>
      <c r="O11" s="619"/>
      <c r="P11" s="619"/>
      <c r="Q11" s="620"/>
      <c r="R11" s="621">
        <v>563899</v>
      </c>
      <c r="S11" s="622"/>
      <c r="T11" s="622"/>
      <c r="U11" s="622"/>
      <c r="V11" s="622"/>
      <c r="W11" s="622"/>
      <c r="X11" s="622"/>
      <c r="Y11" s="623"/>
      <c r="Z11" s="624">
        <v>3.8</v>
      </c>
      <c r="AA11" s="625"/>
      <c r="AB11" s="625"/>
      <c r="AC11" s="626"/>
      <c r="AD11" s="627">
        <v>563899</v>
      </c>
      <c r="AE11" s="622"/>
      <c r="AF11" s="622"/>
      <c r="AG11" s="622"/>
      <c r="AH11" s="622"/>
      <c r="AI11" s="622"/>
      <c r="AJ11" s="622"/>
      <c r="AK11" s="623"/>
      <c r="AL11" s="624">
        <v>6.3</v>
      </c>
      <c r="AM11" s="625"/>
      <c r="AN11" s="625"/>
      <c r="AO11" s="665"/>
      <c r="AP11" s="618" t="s">
        <v>253</v>
      </c>
      <c r="AQ11" s="619"/>
      <c r="AR11" s="619"/>
      <c r="AS11" s="619"/>
      <c r="AT11" s="619"/>
      <c r="AU11" s="619"/>
      <c r="AV11" s="619"/>
      <c r="AW11" s="619"/>
      <c r="AX11" s="619"/>
      <c r="AY11" s="619"/>
      <c r="AZ11" s="619"/>
      <c r="BA11" s="619"/>
      <c r="BB11" s="619"/>
      <c r="BC11" s="619"/>
      <c r="BD11" s="619"/>
      <c r="BE11" s="619"/>
      <c r="BF11" s="620"/>
      <c r="BG11" s="621">
        <v>76791</v>
      </c>
      <c r="BH11" s="622"/>
      <c r="BI11" s="622"/>
      <c r="BJ11" s="622"/>
      <c r="BK11" s="622"/>
      <c r="BL11" s="622"/>
      <c r="BM11" s="622"/>
      <c r="BN11" s="623"/>
      <c r="BO11" s="663">
        <v>2.9</v>
      </c>
      <c r="BP11" s="663"/>
      <c r="BQ11" s="663"/>
      <c r="BR11" s="663"/>
      <c r="BS11" s="664" t="s">
        <v>244</v>
      </c>
      <c r="BT11" s="664"/>
      <c r="BU11" s="664"/>
      <c r="BV11" s="664"/>
      <c r="BW11" s="664"/>
      <c r="BX11" s="664"/>
      <c r="BY11" s="664"/>
      <c r="BZ11" s="664"/>
      <c r="CA11" s="664"/>
      <c r="CB11" s="698"/>
      <c r="CD11" s="618" t="s">
        <v>254</v>
      </c>
      <c r="CE11" s="619"/>
      <c r="CF11" s="619"/>
      <c r="CG11" s="619"/>
      <c r="CH11" s="619"/>
      <c r="CI11" s="619"/>
      <c r="CJ11" s="619"/>
      <c r="CK11" s="619"/>
      <c r="CL11" s="619"/>
      <c r="CM11" s="619"/>
      <c r="CN11" s="619"/>
      <c r="CO11" s="619"/>
      <c r="CP11" s="619"/>
      <c r="CQ11" s="620"/>
      <c r="CR11" s="621">
        <v>897192</v>
      </c>
      <c r="CS11" s="622"/>
      <c r="CT11" s="622"/>
      <c r="CU11" s="622"/>
      <c r="CV11" s="622"/>
      <c r="CW11" s="622"/>
      <c r="CX11" s="622"/>
      <c r="CY11" s="623"/>
      <c r="CZ11" s="663">
        <v>6.4</v>
      </c>
      <c r="DA11" s="663"/>
      <c r="DB11" s="663"/>
      <c r="DC11" s="663"/>
      <c r="DD11" s="627">
        <v>232774</v>
      </c>
      <c r="DE11" s="622"/>
      <c r="DF11" s="622"/>
      <c r="DG11" s="622"/>
      <c r="DH11" s="622"/>
      <c r="DI11" s="622"/>
      <c r="DJ11" s="622"/>
      <c r="DK11" s="622"/>
      <c r="DL11" s="622"/>
      <c r="DM11" s="622"/>
      <c r="DN11" s="622"/>
      <c r="DO11" s="622"/>
      <c r="DP11" s="623"/>
      <c r="DQ11" s="627">
        <v>490957</v>
      </c>
      <c r="DR11" s="622"/>
      <c r="DS11" s="622"/>
      <c r="DT11" s="622"/>
      <c r="DU11" s="622"/>
      <c r="DV11" s="622"/>
      <c r="DW11" s="622"/>
      <c r="DX11" s="622"/>
      <c r="DY11" s="622"/>
      <c r="DZ11" s="622"/>
      <c r="EA11" s="622"/>
      <c r="EB11" s="622"/>
      <c r="EC11" s="662"/>
    </row>
    <row r="12" spans="2:143" ht="11.25" customHeight="1" x14ac:dyDescent="0.15">
      <c r="B12" s="618" t="s">
        <v>255</v>
      </c>
      <c r="C12" s="619"/>
      <c r="D12" s="619"/>
      <c r="E12" s="619"/>
      <c r="F12" s="619"/>
      <c r="G12" s="619"/>
      <c r="H12" s="619"/>
      <c r="I12" s="619"/>
      <c r="J12" s="619"/>
      <c r="K12" s="619"/>
      <c r="L12" s="619"/>
      <c r="M12" s="619"/>
      <c r="N12" s="619"/>
      <c r="O12" s="619"/>
      <c r="P12" s="619"/>
      <c r="Q12" s="620"/>
      <c r="R12" s="621">
        <v>882</v>
      </c>
      <c r="S12" s="622"/>
      <c r="T12" s="622"/>
      <c r="U12" s="622"/>
      <c r="V12" s="622"/>
      <c r="W12" s="622"/>
      <c r="X12" s="622"/>
      <c r="Y12" s="623"/>
      <c r="Z12" s="663">
        <v>0</v>
      </c>
      <c r="AA12" s="663"/>
      <c r="AB12" s="663"/>
      <c r="AC12" s="663"/>
      <c r="AD12" s="664">
        <v>882</v>
      </c>
      <c r="AE12" s="664"/>
      <c r="AF12" s="664"/>
      <c r="AG12" s="664"/>
      <c r="AH12" s="664"/>
      <c r="AI12" s="664"/>
      <c r="AJ12" s="664"/>
      <c r="AK12" s="664"/>
      <c r="AL12" s="624">
        <v>0</v>
      </c>
      <c r="AM12" s="625"/>
      <c r="AN12" s="625"/>
      <c r="AO12" s="665"/>
      <c r="AP12" s="618" t="s">
        <v>256</v>
      </c>
      <c r="AQ12" s="619"/>
      <c r="AR12" s="619"/>
      <c r="AS12" s="619"/>
      <c r="AT12" s="619"/>
      <c r="AU12" s="619"/>
      <c r="AV12" s="619"/>
      <c r="AW12" s="619"/>
      <c r="AX12" s="619"/>
      <c r="AY12" s="619"/>
      <c r="AZ12" s="619"/>
      <c r="BA12" s="619"/>
      <c r="BB12" s="619"/>
      <c r="BC12" s="619"/>
      <c r="BD12" s="619"/>
      <c r="BE12" s="619"/>
      <c r="BF12" s="620"/>
      <c r="BG12" s="621">
        <v>1392710</v>
      </c>
      <c r="BH12" s="622"/>
      <c r="BI12" s="622"/>
      <c r="BJ12" s="622"/>
      <c r="BK12" s="622"/>
      <c r="BL12" s="622"/>
      <c r="BM12" s="622"/>
      <c r="BN12" s="623"/>
      <c r="BO12" s="663">
        <v>52.5</v>
      </c>
      <c r="BP12" s="663"/>
      <c r="BQ12" s="663"/>
      <c r="BR12" s="663"/>
      <c r="BS12" s="664" t="s">
        <v>131</v>
      </c>
      <c r="BT12" s="664"/>
      <c r="BU12" s="664"/>
      <c r="BV12" s="664"/>
      <c r="BW12" s="664"/>
      <c r="BX12" s="664"/>
      <c r="BY12" s="664"/>
      <c r="BZ12" s="664"/>
      <c r="CA12" s="664"/>
      <c r="CB12" s="698"/>
      <c r="CD12" s="618" t="s">
        <v>257</v>
      </c>
      <c r="CE12" s="619"/>
      <c r="CF12" s="619"/>
      <c r="CG12" s="619"/>
      <c r="CH12" s="619"/>
      <c r="CI12" s="619"/>
      <c r="CJ12" s="619"/>
      <c r="CK12" s="619"/>
      <c r="CL12" s="619"/>
      <c r="CM12" s="619"/>
      <c r="CN12" s="619"/>
      <c r="CO12" s="619"/>
      <c r="CP12" s="619"/>
      <c r="CQ12" s="620"/>
      <c r="CR12" s="621">
        <v>560949</v>
      </c>
      <c r="CS12" s="622"/>
      <c r="CT12" s="622"/>
      <c r="CU12" s="622"/>
      <c r="CV12" s="622"/>
      <c r="CW12" s="622"/>
      <c r="CX12" s="622"/>
      <c r="CY12" s="623"/>
      <c r="CZ12" s="663">
        <v>4</v>
      </c>
      <c r="DA12" s="663"/>
      <c r="DB12" s="663"/>
      <c r="DC12" s="663"/>
      <c r="DD12" s="627">
        <v>42479</v>
      </c>
      <c r="DE12" s="622"/>
      <c r="DF12" s="622"/>
      <c r="DG12" s="622"/>
      <c r="DH12" s="622"/>
      <c r="DI12" s="622"/>
      <c r="DJ12" s="622"/>
      <c r="DK12" s="622"/>
      <c r="DL12" s="622"/>
      <c r="DM12" s="622"/>
      <c r="DN12" s="622"/>
      <c r="DO12" s="622"/>
      <c r="DP12" s="623"/>
      <c r="DQ12" s="627">
        <v>427390</v>
      </c>
      <c r="DR12" s="622"/>
      <c r="DS12" s="622"/>
      <c r="DT12" s="622"/>
      <c r="DU12" s="622"/>
      <c r="DV12" s="622"/>
      <c r="DW12" s="622"/>
      <c r="DX12" s="622"/>
      <c r="DY12" s="622"/>
      <c r="DZ12" s="622"/>
      <c r="EA12" s="622"/>
      <c r="EB12" s="622"/>
      <c r="EC12" s="662"/>
    </row>
    <row r="13" spans="2:143" ht="11.25" customHeight="1" x14ac:dyDescent="0.15">
      <c r="B13" s="618" t="s">
        <v>258</v>
      </c>
      <c r="C13" s="619"/>
      <c r="D13" s="619"/>
      <c r="E13" s="619"/>
      <c r="F13" s="619"/>
      <c r="G13" s="619"/>
      <c r="H13" s="619"/>
      <c r="I13" s="619"/>
      <c r="J13" s="619"/>
      <c r="K13" s="619"/>
      <c r="L13" s="619"/>
      <c r="M13" s="619"/>
      <c r="N13" s="619"/>
      <c r="O13" s="619"/>
      <c r="P13" s="619"/>
      <c r="Q13" s="620"/>
      <c r="R13" s="621" t="s">
        <v>131</v>
      </c>
      <c r="S13" s="622"/>
      <c r="T13" s="622"/>
      <c r="U13" s="622"/>
      <c r="V13" s="622"/>
      <c r="W13" s="622"/>
      <c r="X13" s="622"/>
      <c r="Y13" s="623"/>
      <c r="Z13" s="663" t="s">
        <v>131</v>
      </c>
      <c r="AA13" s="663"/>
      <c r="AB13" s="663"/>
      <c r="AC13" s="663"/>
      <c r="AD13" s="664" t="s">
        <v>141</v>
      </c>
      <c r="AE13" s="664"/>
      <c r="AF13" s="664"/>
      <c r="AG13" s="664"/>
      <c r="AH13" s="664"/>
      <c r="AI13" s="664"/>
      <c r="AJ13" s="664"/>
      <c r="AK13" s="664"/>
      <c r="AL13" s="624" t="s">
        <v>141</v>
      </c>
      <c r="AM13" s="625"/>
      <c r="AN13" s="625"/>
      <c r="AO13" s="665"/>
      <c r="AP13" s="618" t="s">
        <v>259</v>
      </c>
      <c r="AQ13" s="619"/>
      <c r="AR13" s="619"/>
      <c r="AS13" s="619"/>
      <c r="AT13" s="619"/>
      <c r="AU13" s="619"/>
      <c r="AV13" s="619"/>
      <c r="AW13" s="619"/>
      <c r="AX13" s="619"/>
      <c r="AY13" s="619"/>
      <c r="AZ13" s="619"/>
      <c r="BA13" s="619"/>
      <c r="BB13" s="619"/>
      <c r="BC13" s="619"/>
      <c r="BD13" s="619"/>
      <c r="BE13" s="619"/>
      <c r="BF13" s="620"/>
      <c r="BG13" s="621">
        <v>1356276</v>
      </c>
      <c r="BH13" s="622"/>
      <c r="BI13" s="622"/>
      <c r="BJ13" s="622"/>
      <c r="BK13" s="622"/>
      <c r="BL13" s="622"/>
      <c r="BM13" s="622"/>
      <c r="BN13" s="623"/>
      <c r="BO13" s="663">
        <v>51.1</v>
      </c>
      <c r="BP13" s="663"/>
      <c r="BQ13" s="663"/>
      <c r="BR13" s="663"/>
      <c r="BS13" s="664" t="s">
        <v>131</v>
      </c>
      <c r="BT13" s="664"/>
      <c r="BU13" s="664"/>
      <c r="BV13" s="664"/>
      <c r="BW13" s="664"/>
      <c r="BX13" s="664"/>
      <c r="BY13" s="664"/>
      <c r="BZ13" s="664"/>
      <c r="CA13" s="664"/>
      <c r="CB13" s="698"/>
      <c r="CD13" s="618" t="s">
        <v>260</v>
      </c>
      <c r="CE13" s="619"/>
      <c r="CF13" s="619"/>
      <c r="CG13" s="619"/>
      <c r="CH13" s="619"/>
      <c r="CI13" s="619"/>
      <c r="CJ13" s="619"/>
      <c r="CK13" s="619"/>
      <c r="CL13" s="619"/>
      <c r="CM13" s="619"/>
      <c r="CN13" s="619"/>
      <c r="CO13" s="619"/>
      <c r="CP13" s="619"/>
      <c r="CQ13" s="620"/>
      <c r="CR13" s="621">
        <v>1554311</v>
      </c>
      <c r="CS13" s="622"/>
      <c r="CT13" s="622"/>
      <c r="CU13" s="622"/>
      <c r="CV13" s="622"/>
      <c r="CW13" s="622"/>
      <c r="CX13" s="622"/>
      <c r="CY13" s="623"/>
      <c r="CZ13" s="663">
        <v>11</v>
      </c>
      <c r="DA13" s="663"/>
      <c r="DB13" s="663"/>
      <c r="DC13" s="663"/>
      <c r="DD13" s="627">
        <v>436934</v>
      </c>
      <c r="DE13" s="622"/>
      <c r="DF13" s="622"/>
      <c r="DG13" s="622"/>
      <c r="DH13" s="622"/>
      <c r="DI13" s="622"/>
      <c r="DJ13" s="622"/>
      <c r="DK13" s="622"/>
      <c r="DL13" s="622"/>
      <c r="DM13" s="622"/>
      <c r="DN13" s="622"/>
      <c r="DO13" s="622"/>
      <c r="DP13" s="623"/>
      <c r="DQ13" s="627">
        <v>1098353</v>
      </c>
      <c r="DR13" s="622"/>
      <c r="DS13" s="622"/>
      <c r="DT13" s="622"/>
      <c r="DU13" s="622"/>
      <c r="DV13" s="622"/>
      <c r="DW13" s="622"/>
      <c r="DX13" s="622"/>
      <c r="DY13" s="622"/>
      <c r="DZ13" s="622"/>
      <c r="EA13" s="622"/>
      <c r="EB13" s="622"/>
      <c r="EC13" s="662"/>
    </row>
    <row r="14" spans="2:143" ht="11.25" customHeight="1" x14ac:dyDescent="0.15">
      <c r="B14" s="618" t="s">
        <v>261</v>
      </c>
      <c r="C14" s="619"/>
      <c r="D14" s="619"/>
      <c r="E14" s="619"/>
      <c r="F14" s="619"/>
      <c r="G14" s="619"/>
      <c r="H14" s="619"/>
      <c r="I14" s="619"/>
      <c r="J14" s="619"/>
      <c r="K14" s="619"/>
      <c r="L14" s="619"/>
      <c r="M14" s="619"/>
      <c r="N14" s="619"/>
      <c r="O14" s="619"/>
      <c r="P14" s="619"/>
      <c r="Q14" s="620"/>
      <c r="R14" s="621">
        <v>4</v>
      </c>
      <c r="S14" s="622"/>
      <c r="T14" s="622"/>
      <c r="U14" s="622"/>
      <c r="V14" s="622"/>
      <c r="W14" s="622"/>
      <c r="X14" s="622"/>
      <c r="Y14" s="623"/>
      <c r="Z14" s="663">
        <v>0</v>
      </c>
      <c r="AA14" s="663"/>
      <c r="AB14" s="663"/>
      <c r="AC14" s="663"/>
      <c r="AD14" s="664">
        <v>4</v>
      </c>
      <c r="AE14" s="664"/>
      <c r="AF14" s="664"/>
      <c r="AG14" s="664"/>
      <c r="AH14" s="664"/>
      <c r="AI14" s="664"/>
      <c r="AJ14" s="664"/>
      <c r="AK14" s="664"/>
      <c r="AL14" s="624">
        <v>0</v>
      </c>
      <c r="AM14" s="625"/>
      <c r="AN14" s="625"/>
      <c r="AO14" s="665"/>
      <c r="AP14" s="618" t="s">
        <v>262</v>
      </c>
      <c r="AQ14" s="619"/>
      <c r="AR14" s="619"/>
      <c r="AS14" s="619"/>
      <c r="AT14" s="619"/>
      <c r="AU14" s="619"/>
      <c r="AV14" s="619"/>
      <c r="AW14" s="619"/>
      <c r="AX14" s="619"/>
      <c r="AY14" s="619"/>
      <c r="AZ14" s="619"/>
      <c r="BA14" s="619"/>
      <c r="BB14" s="619"/>
      <c r="BC14" s="619"/>
      <c r="BD14" s="619"/>
      <c r="BE14" s="619"/>
      <c r="BF14" s="620"/>
      <c r="BG14" s="621">
        <v>101957</v>
      </c>
      <c r="BH14" s="622"/>
      <c r="BI14" s="622"/>
      <c r="BJ14" s="622"/>
      <c r="BK14" s="622"/>
      <c r="BL14" s="622"/>
      <c r="BM14" s="622"/>
      <c r="BN14" s="623"/>
      <c r="BO14" s="663">
        <v>3.8</v>
      </c>
      <c r="BP14" s="663"/>
      <c r="BQ14" s="663"/>
      <c r="BR14" s="663"/>
      <c r="BS14" s="664" t="s">
        <v>131</v>
      </c>
      <c r="BT14" s="664"/>
      <c r="BU14" s="664"/>
      <c r="BV14" s="664"/>
      <c r="BW14" s="664"/>
      <c r="BX14" s="664"/>
      <c r="BY14" s="664"/>
      <c r="BZ14" s="664"/>
      <c r="CA14" s="664"/>
      <c r="CB14" s="698"/>
      <c r="CD14" s="618" t="s">
        <v>263</v>
      </c>
      <c r="CE14" s="619"/>
      <c r="CF14" s="619"/>
      <c r="CG14" s="619"/>
      <c r="CH14" s="619"/>
      <c r="CI14" s="619"/>
      <c r="CJ14" s="619"/>
      <c r="CK14" s="619"/>
      <c r="CL14" s="619"/>
      <c r="CM14" s="619"/>
      <c r="CN14" s="619"/>
      <c r="CO14" s="619"/>
      <c r="CP14" s="619"/>
      <c r="CQ14" s="620"/>
      <c r="CR14" s="621">
        <v>463155</v>
      </c>
      <c r="CS14" s="622"/>
      <c r="CT14" s="622"/>
      <c r="CU14" s="622"/>
      <c r="CV14" s="622"/>
      <c r="CW14" s="622"/>
      <c r="CX14" s="622"/>
      <c r="CY14" s="623"/>
      <c r="CZ14" s="663">
        <v>3.3</v>
      </c>
      <c r="DA14" s="663"/>
      <c r="DB14" s="663"/>
      <c r="DC14" s="663"/>
      <c r="DD14" s="627">
        <v>35169</v>
      </c>
      <c r="DE14" s="622"/>
      <c r="DF14" s="622"/>
      <c r="DG14" s="622"/>
      <c r="DH14" s="622"/>
      <c r="DI14" s="622"/>
      <c r="DJ14" s="622"/>
      <c r="DK14" s="622"/>
      <c r="DL14" s="622"/>
      <c r="DM14" s="622"/>
      <c r="DN14" s="622"/>
      <c r="DO14" s="622"/>
      <c r="DP14" s="623"/>
      <c r="DQ14" s="627">
        <v>430011</v>
      </c>
      <c r="DR14" s="622"/>
      <c r="DS14" s="622"/>
      <c r="DT14" s="622"/>
      <c r="DU14" s="622"/>
      <c r="DV14" s="622"/>
      <c r="DW14" s="622"/>
      <c r="DX14" s="622"/>
      <c r="DY14" s="622"/>
      <c r="DZ14" s="622"/>
      <c r="EA14" s="622"/>
      <c r="EB14" s="622"/>
      <c r="EC14" s="662"/>
    </row>
    <row r="15" spans="2:143" ht="11.25" customHeight="1" x14ac:dyDescent="0.15">
      <c r="B15" s="618" t="s">
        <v>264</v>
      </c>
      <c r="C15" s="619"/>
      <c r="D15" s="619"/>
      <c r="E15" s="619"/>
      <c r="F15" s="619"/>
      <c r="G15" s="619"/>
      <c r="H15" s="619"/>
      <c r="I15" s="619"/>
      <c r="J15" s="619"/>
      <c r="K15" s="619"/>
      <c r="L15" s="619"/>
      <c r="M15" s="619"/>
      <c r="N15" s="619"/>
      <c r="O15" s="619"/>
      <c r="P15" s="619"/>
      <c r="Q15" s="620"/>
      <c r="R15" s="621" t="s">
        <v>244</v>
      </c>
      <c r="S15" s="622"/>
      <c r="T15" s="622"/>
      <c r="U15" s="622"/>
      <c r="V15" s="622"/>
      <c r="W15" s="622"/>
      <c r="X15" s="622"/>
      <c r="Y15" s="623"/>
      <c r="Z15" s="663" t="s">
        <v>131</v>
      </c>
      <c r="AA15" s="663"/>
      <c r="AB15" s="663"/>
      <c r="AC15" s="663"/>
      <c r="AD15" s="664" t="s">
        <v>244</v>
      </c>
      <c r="AE15" s="664"/>
      <c r="AF15" s="664"/>
      <c r="AG15" s="664"/>
      <c r="AH15" s="664"/>
      <c r="AI15" s="664"/>
      <c r="AJ15" s="664"/>
      <c r="AK15" s="664"/>
      <c r="AL15" s="624" t="s">
        <v>131</v>
      </c>
      <c r="AM15" s="625"/>
      <c r="AN15" s="625"/>
      <c r="AO15" s="665"/>
      <c r="AP15" s="618" t="s">
        <v>265</v>
      </c>
      <c r="AQ15" s="619"/>
      <c r="AR15" s="619"/>
      <c r="AS15" s="619"/>
      <c r="AT15" s="619"/>
      <c r="AU15" s="619"/>
      <c r="AV15" s="619"/>
      <c r="AW15" s="619"/>
      <c r="AX15" s="619"/>
      <c r="AY15" s="619"/>
      <c r="AZ15" s="619"/>
      <c r="BA15" s="619"/>
      <c r="BB15" s="619"/>
      <c r="BC15" s="619"/>
      <c r="BD15" s="619"/>
      <c r="BE15" s="619"/>
      <c r="BF15" s="620"/>
      <c r="BG15" s="621">
        <v>200425</v>
      </c>
      <c r="BH15" s="622"/>
      <c r="BI15" s="622"/>
      <c r="BJ15" s="622"/>
      <c r="BK15" s="622"/>
      <c r="BL15" s="622"/>
      <c r="BM15" s="622"/>
      <c r="BN15" s="623"/>
      <c r="BO15" s="663">
        <v>7.6</v>
      </c>
      <c r="BP15" s="663"/>
      <c r="BQ15" s="663"/>
      <c r="BR15" s="663"/>
      <c r="BS15" s="664" t="s">
        <v>244</v>
      </c>
      <c r="BT15" s="664"/>
      <c r="BU15" s="664"/>
      <c r="BV15" s="664"/>
      <c r="BW15" s="664"/>
      <c r="BX15" s="664"/>
      <c r="BY15" s="664"/>
      <c r="BZ15" s="664"/>
      <c r="CA15" s="664"/>
      <c r="CB15" s="698"/>
      <c r="CD15" s="618" t="s">
        <v>266</v>
      </c>
      <c r="CE15" s="619"/>
      <c r="CF15" s="619"/>
      <c r="CG15" s="619"/>
      <c r="CH15" s="619"/>
      <c r="CI15" s="619"/>
      <c r="CJ15" s="619"/>
      <c r="CK15" s="619"/>
      <c r="CL15" s="619"/>
      <c r="CM15" s="619"/>
      <c r="CN15" s="619"/>
      <c r="CO15" s="619"/>
      <c r="CP15" s="619"/>
      <c r="CQ15" s="620"/>
      <c r="CR15" s="621">
        <v>1979183</v>
      </c>
      <c r="CS15" s="622"/>
      <c r="CT15" s="622"/>
      <c r="CU15" s="622"/>
      <c r="CV15" s="622"/>
      <c r="CW15" s="622"/>
      <c r="CX15" s="622"/>
      <c r="CY15" s="623"/>
      <c r="CZ15" s="663">
        <v>14.1</v>
      </c>
      <c r="DA15" s="663"/>
      <c r="DB15" s="663"/>
      <c r="DC15" s="663"/>
      <c r="DD15" s="627">
        <v>585688</v>
      </c>
      <c r="DE15" s="622"/>
      <c r="DF15" s="622"/>
      <c r="DG15" s="622"/>
      <c r="DH15" s="622"/>
      <c r="DI15" s="622"/>
      <c r="DJ15" s="622"/>
      <c r="DK15" s="622"/>
      <c r="DL15" s="622"/>
      <c r="DM15" s="622"/>
      <c r="DN15" s="622"/>
      <c r="DO15" s="622"/>
      <c r="DP15" s="623"/>
      <c r="DQ15" s="627">
        <v>1339876</v>
      </c>
      <c r="DR15" s="622"/>
      <c r="DS15" s="622"/>
      <c r="DT15" s="622"/>
      <c r="DU15" s="622"/>
      <c r="DV15" s="622"/>
      <c r="DW15" s="622"/>
      <c r="DX15" s="622"/>
      <c r="DY15" s="622"/>
      <c r="DZ15" s="622"/>
      <c r="EA15" s="622"/>
      <c r="EB15" s="622"/>
      <c r="EC15" s="662"/>
    </row>
    <row r="16" spans="2:143" ht="11.25" customHeight="1" x14ac:dyDescent="0.15">
      <c r="B16" s="618" t="s">
        <v>267</v>
      </c>
      <c r="C16" s="619"/>
      <c r="D16" s="619"/>
      <c r="E16" s="619"/>
      <c r="F16" s="619"/>
      <c r="G16" s="619"/>
      <c r="H16" s="619"/>
      <c r="I16" s="619"/>
      <c r="J16" s="619"/>
      <c r="K16" s="619"/>
      <c r="L16" s="619"/>
      <c r="M16" s="619"/>
      <c r="N16" s="619"/>
      <c r="O16" s="619"/>
      <c r="P16" s="619"/>
      <c r="Q16" s="620"/>
      <c r="R16" s="621">
        <v>20073</v>
      </c>
      <c r="S16" s="622"/>
      <c r="T16" s="622"/>
      <c r="U16" s="622"/>
      <c r="V16" s="622"/>
      <c r="W16" s="622"/>
      <c r="X16" s="622"/>
      <c r="Y16" s="623"/>
      <c r="Z16" s="663">
        <v>0.1</v>
      </c>
      <c r="AA16" s="663"/>
      <c r="AB16" s="663"/>
      <c r="AC16" s="663"/>
      <c r="AD16" s="664">
        <v>20073</v>
      </c>
      <c r="AE16" s="664"/>
      <c r="AF16" s="664"/>
      <c r="AG16" s="664"/>
      <c r="AH16" s="664"/>
      <c r="AI16" s="664"/>
      <c r="AJ16" s="664"/>
      <c r="AK16" s="664"/>
      <c r="AL16" s="624">
        <v>0.2</v>
      </c>
      <c r="AM16" s="625"/>
      <c r="AN16" s="625"/>
      <c r="AO16" s="665"/>
      <c r="AP16" s="618" t="s">
        <v>268</v>
      </c>
      <c r="AQ16" s="619"/>
      <c r="AR16" s="619"/>
      <c r="AS16" s="619"/>
      <c r="AT16" s="619"/>
      <c r="AU16" s="619"/>
      <c r="AV16" s="619"/>
      <c r="AW16" s="619"/>
      <c r="AX16" s="619"/>
      <c r="AY16" s="619"/>
      <c r="AZ16" s="619"/>
      <c r="BA16" s="619"/>
      <c r="BB16" s="619"/>
      <c r="BC16" s="619"/>
      <c r="BD16" s="619"/>
      <c r="BE16" s="619"/>
      <c r="BF16" s="620"/>
      <c r="BG16" s="621" t="s">
        <v>131</v>
      </c>
      <c r="BH16" s="622"/>
      <c r="BI16" s="622"/>
      <c r="BJ16" s="622"/>
      <c r="BK16" s="622"/>
      <c r="BL16" s="622"/>
      <c r="BM16" s="622"/>
      <c r="BN16" s="623"/>
      <c r="BO16" s="663" t="s">
        <v>131</v>
      </c>
      <c r="BP16" s="663"/>
      <c r="BQ16" s="663"/>
      <c r="BR16" s="663"/>
      <c r="BS16" s="664" t="s">
        <v>131</v>
      </c>
      <c r="BT16" s="664"/>
      <c r="BU16" s="664"/>
      <c r="BV16" s="664"/>
      <c r="BW16" s="664"/>
      <c r="BX16" s="664"/>
      <c r="BY16" s="664"/>
      <c r="BZ16" s="664"/>
      <c r="CA16" s="664"/>
      <c r="CB16" s="698"/>
      <c r="CD16" s="618" t="s">
        <v>269</v>
      </c>
      <c r="CE16" s="619"/>
      <c r="CF16" s="619"/>
      <c r="CG16" s="619"/>
      <c r="CH16" s="619"/>
      <c r="CI16" s="619"/>
      <c r="CJ16" s="619"/>
      <c r="CK16" s="619"/>
      <c r="CL16" s="619"/>
      <c r="CM16" s="619"/>
      <c r="CN16" s="619"/>
      <c r="CO16" s="619"/>
      <c r="CP16" s="619"/>
      <c r="CQ16" s="620"/>
      <c r="CR16" s="621">
        <v>284900</v>
      </c>
      <c r="CS16" s="622"/>
      <c r="CT16" s="622"/>
      <c r="CU16" s="622"/>
      <c r="CV16" s="622"/>
      <c r="CW16" s="622"/>
      <c r="CX16" s="622"/>
      <c r="CY16" s="623"/>
      <c r="CZ16" s="663">
        <v>2</v>
      </c>
      <c r="DA16" s="663"/>
      <c r="DB16" s="663"/>
      <c r="DC16" s="663"/>
      <c r="DD16" s="627" t="s">
        <v>131</v>
      </c>
      <c r="DE16" s="622"/>
      <c r="DF16" s="622"/>
      <c r="DG16" s="622"/>
      <c r="DH16" s="622"/>
      <c r="DI16" s="622"/>
      <c r="DJ16" s="622"/>
      <c r="DK16" s="622"/>
      <c r="DL16" s="622"/>
      <c r="DM16" s="622"/>
      <c r="DN16" s="622"/>
      <c r="DO16" s="622"/>
      <c r="DP16" s="623"/>
      <c r="DQ16" s="627">
        <v>192624</v>
      </c>
      <c r="DR16" s="622"/>
      <c r="DS16" s="622"/>
      <c r="DT16" s="622"/>
      <c r="DU16" s="622"/>
      <c r="DV16" s="622"/>
      <c r="DW16" s="622"/>
      <c r="DX16" s="622"/>
      <c r="DY16" s="622"/>
      <c r="DZ16" s="622"/>
      <c r="EA16" s="622"/>
      <c r="EB16" s="622"/>
      <c r="EC16" s="662"/>
    </row>
    <row r="17" spans="2:133" ht="11.25" customHeight="1" x14ac:dyDescent="0.15">
      <c r="B17" s="618" t="s">
        <v>270</v>
      </c>
      <c r="C17" s="619"/>
      <c r="D17" s="619"/>
      <c r="E17" s="619"/>
      <c r="F17" s="619"/>
      <c r="G17" s="619"/>
      <c r="H17" s="619"/>
      <c r="I17" s="619"/>
      <c r="J17" s="619"/>
      <c r="K17" s="619"/>
      <c r="L17" s="619"/>
      <c r="M17" s="619"/>
      <c r="N17" s="619"/>
      <c r="O17" s="619"/>
      <c r="P17" s="619"/>
      <c r="Q17" s="620"/>
      <c r="R17" s="621">
        <v>49621</v>
      </c>
      <c r="S17" s="622"/>
      <c r="T17" s="622"/>
      <c r="U17" s="622"/>
      <c r="V17" s="622"/>
      <c r="W17" s="622"/>
      <c r="X17" s="622"/>
      <c r="Y17" s="623"/>
      <c r="Z17" s="663">
        <v>0.3</v>
      </c>
      <c r="AA17" s="663"/>
      <c r="AB17" s="663"/>
      <c r="AC17" s="663"/>
      <c r="AD17" s="664">
        <v>49621</v>
      </c>
      <c r="AE17" s="664"/>
      <c r="AF17" s="664"/>
      <c r="AG17" s="664"/>
      <c r="AH17" s="664"/>
      <c r="AI17" s="664"/>
      <c r="AJ17" s="664"/>
      <c r="AK17" s="664"/>
      <c r="AL17" s="624">
        <v>0.6</v>
      </c>
      <c r="AM17" s="625"/>
      <c r="AN17" s="625"/>
      <c r="AO17" s="665"/>
      <c r="AP17" s="618" t="s">
        <v>271</v>
      </c>
      <c r="AQ17" s="619"/>
      <c r="AR17" s="619"/>
      <c r="AS17" s="619"/>
      <c r="AT17" s="619"/>
      <c r="AU17" s="619"/>
      <c r="AV17" s="619"/>
      <c r="AW17" s="619"/>
      <c r="AX17" s="619"/>
      <c r="AY17" s="619"/>
      <c r="AZ17" s="619"/>
      <c r="BA17" s="619"/>
      <c r="BB17" s="619"/>
      <c r="BC17" s="619"/>
      <c r="BD17" s="619"/>
      <c r="BE17" s="619"/>
      <c r="BF17" s="620"/>
      <c r="BG17" s="621" t="s">
        <v>131</v>
      </c>
      <c r="BH17" s="622"/>
      <c r="BI17" s="622"/>
      <c r="BJ17" s="622"/>
      <c r="BK17" s="622"/>
      <c r="BL17" s="622"/>
      <c r="BM17" s="622"/>
      <c r="BN17" s="623"/>
      <c r="BO17" s="663" t="s">
        <v>131</v>
      </c>
      <c r="BP17" s="663"/>
      <c r="BQ17" s="663"/>
      <c r="BR17" s="663"/>
      <c r="BS17" s="664" t="s">
        <v>244</v>
      </c>
      <c r="BT17" s="664"/>
      <c r="BU17" s="664"/>
      <c r="BV17" s="664"/>
      <c r="BW17" s="664"/>
      <c r="BX17" s="664"/>
      <c r="BY17" s="664"/>
      <c r="BZ17" s="664"/>
      <c r="CA17" s="664"/>
      <c r="CB17" s="698"/>
      <c r="CD17" s="618" t="s">
        <v>272</v>
      </c>
      <c r="CE17" s="619"/>
      <c r="CF17" s="619"/>
      <c r="CG17" s="619"/>
      <c r="CH17" s="619"/>
      <c r="CI17" s="619"/>
      <c r="CJ17" s="619"/>
      <c r="CK17" s="619"/>
      <c r="CL17" s="619"/>
      <c r="CM17" s="619"/>
      <c r="CN17" s="619"/>
      <c r="CO17" s="619"/>
      <c r="CP17" s="619"/>
      <c r="CQ17" s="620"/>
      <c r="CR17" s="621">
        <v>1434265</v>
      </c>
      <c r="CS17" s="622"/>
      <c r="CT17" s="622"/>
      <c r="CU17" s="622"/>
      <c r="CV17" s="622"/>
      <c r="CW17" s="622"/>
      <c r="CX17" s="622"/>
      <c r="CY17" s="623"/>
      <c r="CZ17" s="663">
        <v>10.199999999999999</v>
      </c>
      <c r="DA17" s="663"/>
      <c r="DB17" s="663"/>
      <c r="DC17" s="663"/>
      <c r="DD17" s="627" t="s">
        <v>131</v>
      </c>
      <c r="DE17" s="622"/>
      <c r="DF17" s="622"/>
      <c r="DG17" s="622"/>
      <c r="DH17" s="622"/>
      <c r="DI17" s="622"/>
      <c r="DJ17" s="622"/>
      <c r="DK17" s="622"/>
      <c r="DL17" s="622"/>
      <c r="DM17" s="622"/>
      <c r="DN17" s="622"/>
      <c r="DO17" s="622"/>
      <c r="DP17" s="623"/>
      <c r="DQ17" s="627">
        <v>1380416</v>
      </c>
      <c r="DR17" s="622"/>
      <c r="DS17" s="622"/>
      <c r="DT17" s="622"/>
      <c r="DU17" s="622"/>
      <c r="DV17" s="622"/>
      <c r="DW17" s="622"/>
      <c r="DX17" s="622"/>
      <c r="DY17" s="622"/>
      <c r="DZ17" s="622"/>
      <c r="EA17" s="622"/>
      <c r="EB17" s="622"/>
      <c r="EC17" s="662"/>
    </row>
    <row r="18" spans="2:133" ht="11.25" customHeight="1" x14ac:dyDescent="0.15">
      <c r="B18" s="618" t="s">
        <v>273</v>
      </c>
      <c r="C18" s="619"/>
      <c r="D18" s="619"/>
      <c r="E18" s="619"/>
      <c r="F18" s="619"/>
      <c r="G18" s="619"/>
      <c r="H18" s="619"/>
      <c r="I18" s="619"/>
      <c r="J18" s="619"/>
      <c r="K18" s="619"/>
      <c r="L18" s="619"/>
      <c r="M18" s="619"/>
      <c r="N18" s="619"/>
      <c r="O18" s="619"/>
      <c r="P18" s="619"/>
      <c r="Q18" s="620"/>
      <c r="R18" s="621">
        <v>20073</v>
      </c>
      <c r="S18" s="622"/>
      <c r="T18" s="622"/>
      <c r="U18" s="622"/>
      <c r="V18" s="622"/>
      <c r="W18" s="622"/>
      <c r="X18" s="622"/>
      <c r="Y18" s="623"/>
      <c r="Z18" s="663">
        <v>0.1</v>
      </c>
      <c r="AA18" s="663"/>
      <c r="AB18" s="663"/>
      <c r="AC18" s="663"/>
      <c r="AD18" s="664">
        <v>20073</v>
      </c>
      <c r="AE18" s="664"/>
      <c r="AF18" s="664"/>
      <c r="AG18" s="664"/>
      <c r="AH18" s="664"/>
      <c r="AI18" s="664"/>
      <c r="AJ18" s="664"/>
      <c r="AK18" s="664"/>
      <c r="AL18" s="624">
        <v>0.2</v>
      </c>
      <c r="AM18" s="625"/>
      <c r="AN18" s="625"/>
      <c r="AO18" s="665"/>
      <c r="AP18" s="618" t="s">
        <v>274</v>
      </c>
      <c r="AQ18" s="619"/>
      <c r="AR18" s="619"/>
      <c r="AS18" s="619"/>
      <c r="AT18" s="619"/>
      <c r="AU18" s="619"/>
      <c r="AV18" s="619"/>
      <c r="AW18" s="619"/>
      <c r="AX18" s="619"/>
      <c r="AY18" s="619"/>
      <c r="AZ18" s="619"/>
      <c r="BA18" s="619"/>
      <c r="BB18" s="619"/>
      <c r="BC18" s="619"/>
      <c r="BD18" s="619"/>
      <c r="BE18" s="619"/>
      <c r="BF18" s="620"/>
      <c r="BG18" s="621" t="s">
        <v>131</v>
      </c>
      <c r="BH18" s="622"/>
      <c r="BI18" s="622"/>
      <c r="BJ18" s="622"/>
      <c r="BK18" s="622"/>
      <c r="BL18" s="622"/>
      <c r="BM18" s="622"/>
      <c r="BN18" s="623"/>
      <c r="BO18" s="663" t="s">
        <v>131</v>
      </c>
      <c r="BP18" s="663"/>
      <c r="BQ18" s="663"/>
      <c r="BR18" s="663"/>
      <c r="BS18" s="664" t="s">
        <v>131</v>
      </c>
      <c r="BT18" s="664"/>
      <c r="BU18" s="664"/>
      <c r="BV18" s="664"/>
      <c r="BW18" s="664"/>
      <c r="BX18" s="664"/>
      <c r="BY18" s="664"/>
      <c r="BZ18" s="664"/>
      <c r="CA18" s="664"/>
      <c r="CB18" s="698"/>
      <c r="CD18" s="618" t="s">
        <v>275</v>
      </c>
      <c r="CE18" s="619"/>
      <c r="CF18" s="619"/>
      <c r="CG18" s="619"/>
      <c r="CH18" s="619"/>
      <c r="CI18" s="619"/>
      <c r="CJ18" s="619"/>
      <c r="CK18" s="619"/>
      <c r="CL18" s="619"/>
      <c r="CM18" s="619"/>
      <c r="CN18" s="619"/>
      <c r="CO18" s="619"/>
      <c r="CP18" s="619"/>
      <c r="CQ18" s="620"/>
      <c r="CR18" s="621" t="s">
        <v>244</v>
      </c>
      <c r="CS18" s="622"/>
      <c r="CT18" s="622"/>
      <c r="CU18" s="622"/>
      <c r="CV18" s="622"/>
      <c r="CW18" s="622"/>
      <c r="CX18" s="622"/>
      <c r="CY18" s="623"/>
      <c r="CZ18" s="663" t="s">
        <v>244</v>
      </c>
      <c r="DA18" s="663"/>
      <c r="DB18" s="663"/>
      <c r="DC18" s="663"/>
      <c r="DD18" s="627" t="s">
        <v>131</v>
      </c>
      <c r="DE18" s="622"/>
      <c r="DF18" s="622"/>
      <c r="DG18" s="622"/>
      <c r="DH18" s="622"/>
      <c r="DI18" s="622"/>
      <c r="DJ18" s="622"/>
      <c r="DK18" s="622"/>
      <c r="DL18" s="622"/>
      <c r="DM18" s="622"/>
      <c r="DN18" s="622"/>
      <c r="DO18" s="622"/>
      <c r="DP18" s="623"/>
      <c r="DQ18" s="627" t="s">
        <v>131</v>
      </c>
      <c r="DR18" s="622"/>
      <c r="DS18" s="622"/>
      <c r="DT18" s="622"/>
      <c r="DU18" s="622"/>
      <c r="DV18" s="622"/>
      <c r="DW18" s="622"/>
      <c r="DX18" s="622"/>
      <c r="DY18" s="622"/>
      <c r="DZ18" s="622"/>
      <c r="EA18" s="622"/>
      <c r="EB18" s="622"/>
      <c r="EC18" s="662"/>
    </row>
    <row r="19" spans="2:133" ht="11.25" customHeight="1" x14ac:dyDescent="0.15">
      <c r="B19" s="618" t="s">
        <v>276</v>
      </c>
      <c r="C19" s="619"/>
      <c r="D19" s="619"/>
      <c r="E19" s="619"/>
      <c r="F19" s="619"/>
      <c r="G19" s="619"/>
      <c r="H19" s="619"/>
      <c r="I19" s="619"/>
      <c r="J19" s="619"/>
      <c r="K19" s="619"/>
      <c r="L19" s="619"/>
      <c r="M19" s="619"/>
      <c r="N19" s="619"/>
      <c r="O19" s="619"/>
      <c r="P19" s="619"/>
      <c r="Q19" s="620"/>
      <c r="R19" s="621">
        <v>18600</v>
      </c>
      <c r="S19" s="622"/>
      <c r="T19" s="622"/>
      <c r="U19" s="622"/>
      <c r="V19" s="622"/>
      <c r="W19" s="622"/>
      <c r="X19" s="622"/>
      <c r="Y19" s="623"/>
      <c r="Z19" s="663">
        <v>0.1</v>
      </c>
      <c r="AA19" s="663"/>
      <c r="AB19" s="663"/>
      <c r="AC19" s="663"/>
      <c r="AD19" s="664">
        <v>18600</v>
      </c>
      <c r="AE19" s="664"/>
      <c r="AF19" s="664"/>
      <c r="AG19" s="664"/>
      <c r="AH19" s="664"/>
      <c r="AI19" s="664"/>
      <c r="AJ19" s="664"/>
      <c r="AK19" s="664"/>
      <c r="AL19" s="624">
        <v>0.2</v>
      </c>
      <c r="AM19" s="625"/>
      <c r="AN19" s="625"/>
      <c r="AO19" s="665"/>
      <c r="AP19" s="618" t="s">
        <v>277</v>
      </c>
      <c r="AQ19" s="619"/>
      <c r="AR19" s="619"/>
      <c r="AS19" s="619"/>
      <c r="AT19" s="619"/>
      <c r="AU19" s="619"/>
      <c r="AV19" s="619"/>
      <c r="AW19" s="619"/>
      <c r="AX19" s="619"/>
      <c r="AY19" s="619"/>
      <c r="AZ19" s="619"/>
      <c r="BA19" s="619"/>
      <c r="BB19" s="619"/>
      <c r="BC19" s="619"/>
      <c r="BD19" s="619"/>
      <c r="BE19" s="619"/>
      <c r="BF19" s="620"/>
      <c r="BG19" s="621">
        <v>7951</v>
      </c>
      <c r="BH19" s="622"/>
      <c r="BI19" s="622"/>
      <c r="BJ19" s="622"/>
      <c r="BK19" s="622"/>
      <c r="BL19" s="622"/>
      <c r="BM19" s="622"/>
      <c r="BN19" s="623"/>
      <c r="BO19" s="663">
        <v>0.3</v>
      </c>
      <c r="BP19" s="663"/>
      <c r="BQ19" s="663"/>
      <c r="BR19" s="663"/>
      <c r="BS19" s="664" t="s">
        <v>244</v>
      </c>
      <c r="BT19" s="664"/>
      <c r="BU19" s="664"/>
      <c r="BV19" s="664"/>
      <c r="BW19" s="664"/>
      <c r="BX19" s="664"/>
      <c r="BY19" s="664"/>
      <c r="BZ19" s="664"/>
      <c r="CA19" s="664"/>
      <c r="CB19" s="698"/>
      <c r="CD19" s="618" t="s">
        <v>278</v>
      </c>
      <c r="CE19" s="619"/>
      <c r="CF19" s="619"/>
      <c r="CG19" s="619"/>
      <c r="CH19" s="619"/>
      <c r="CI19" s="619"/>
      <c r="CJ19" s="619"/>
      <c r="CK19" s="619"/>
      <c r="CL19" s="619"/>
      <c r="CM19" s="619"/>
      <c r="CN19" s="619"/>
      <c r="CO19" s="619"/>
      <c r="CP19" s="619"/>
      <c r="CQ19" s="620"/>
      <c r="CR19" s="621" t="s">
        <v>131</v>
      </c>
      <c r="CS19" s="622"/>
      <c r="CT19" s="622"/>
      <c r="CU19" s="622"/>
      <c r="CV19" s="622"/>
      <c r="CW19" s="622"/>
      <c r="CX19" s="622"/>
      <c r="CY19" s="623"/>
      <c r="CZ19" s="663" t="s">
        <v>244</v>
      </c>
      <c r="DA19" s="663"/>
      <c r="DB19" s="663"/>
      <c r="DC19" s="663"/>
      <c r="DD19" s="627" t="s">
        <v>244</v>
      </c>
      <c r="DE19" s="622"/>
      <c r="DF19" s="622"/>
      <c r="DG19" s="622"/>
      <c r="DH19" s="622"/>
      <c r="DI19" s="622"/>
      <c r="DJ19" s="622"/>
      <c r="DK19" s="622"/>
      <c r="DL19" s="622"/>
      <c r="DM19" s="622"/>
      <c r="DN19" s="622"/>
      <c r="DO19" s="622"/>
      <c r="DP19" s="623"/>
      <c r="DQ19" s="627" t="s">
        <v>244</v>
      </c>
      <c r="DR19" s="622"/>
      <c r="DS19" s="622"/>
      <c r="DT19" s="622"/>
      <c r="DU19" s="622"/>
      <c r="DV19" s="622"/>
      <c r="DW19" s="622"/>
      <c r="DX19" s="622"/>
      <c r="DY19" s="622"/>
      <c r="DZ19" s="622"/>
      <c r="EA19" s="622"/>
      <c r="EB19" s="622"/>
      <c r="EC19" s="662"/>
    </row>
    <row r="20" spans="2:133" ht="11.25" customHeight="1" x14ac:dyDescent="0.15">
      <c r="B20" s="688" t="s">
        <v>279</v>
      </c>
      <c r="C20" s="689"/>
      <c r="D20" s="689"/>
      <c r="E20" s="689"/>
      <c r="F20" s="689"/>
      <c r="G20" s="689"/>
      <c r="H20" s="689"/>
      <c r="I20" s="689"/>
      <c r="J20" s="689"/>
      <c r="K20" s="689"/>
      <c r="L20" s="689"/>
      <c r="M20" s="689"/>
      <c r="N20" s="689"/>
      <c r="O20" s="689"/>
      <c r="P20" s="689"/>
      <c r="Q20" s="690"/>
      <c r="R20" s="621">
        <v>1473</v>
      </c>
      <c r="S20" s="622"/>
      <c r="T20" s="622"/>
      <c r="U20" s="622"/>
      <c r="V20" s="622"/>
      <c r="W20" s="622"/>
      <c r="X20" s="622"/>
      <c r="Y20" s="623"/>
      <c r="Z20" s="663">
        <v>0</v>
      </c>
      <c r="AA20" s="663"/>
      <c r="AB20" s="663"/>
      <c r="AC20" s="663"/>
      <c r="AD20" s="664">
        <v>1473</v>
      </c>
      <c r="AE20" s="664"/>
      <c r="AF20" s="664"/>
      <c r="AG20" s="664"/>
      <c r="AH20" s="664"/>
      <c r="AI20" s="664"/>
      <c r="AJ20" s="664"/>
      <c r="AK20" s="664"/>
      <c r="AL20" s="624">
        <v>0</v>
      </c>
      <c r="AM20" s="625"/>
      <c r="AN20" s="625"/>
      <c r="AO20" s="665"/>
      <c r="AP20" s="618" t="s">
        <v>280</v>
      </c>
      <c r="AQ20" s="619"/>
      <c r="AR20" s="619"/>
      <c r="AS20" s="619"/>
      <c r="AT20" s="619"/>
      <c r="AU20" s="619"/>
      <c r="AV20" s="619"/>
      <c r="AW20" s="619"/>
      <c r="AX20" s="619"/>
      <c r="AY20" s="619"/>
      <c r="AZ20" s="619"/>
      <c r="BA20" s="619"/>
      <c r="BB20" s="619"/>
      <c r="BC20" s="619"/>
      <c r="BD20" s="619"/>
      <c r="BE20" s="619"/>
      <c r="BF20" s="620"/>
      <c r="BG20" s="621">
        <v>7951</v>
      </c>
      <c r="BH20" s="622"/>
      <c r="BI20" s="622"/>
      <c r="BJ20" s="622"/>
      <c r="BK20" s="622"/>
      <c r="BL20" s="622"/>
      <c r="BM20" s="622"/>
      <c r="BN20" s="623"/>
      <c r="BO20" s="663">
        <v>0.3</v>
      </c>
      <c r="BP20" s="663"/>
      <c r="BQ20" s="663"/>
      <c r="BR20" s="663"/>
      <c r="BS20" s="664" t="s">
        <v>131</v>
      </c>
      <c r="BT20" s="664"/>
      <c r="BU20" s="664"/>
      <c r="BV20" s="664"/>
      <c r="BW20" s="664"/>
      <c r="BX20" s="664"/>
      <c r="BY20" s="664"/>
      <c r="BZ20" s="664"/>
      <c r="CA20" s="664"/>
      <c r="CB20" s="698"/>
      <c r="CD20" s="618" t="s">
        <v>281</v>
      </c>
      <c r="CE20" s="619"/>
      <c r="CF20" s="619"/>
      <c r="CG20" s="619"/>
      <c r="CH20" s="619"/>
      <c r="CI20" s="619"/>
      <c r="CJ20" s="619"/>
      <c r="CK20" s="619"/>
      <c r="CL20" s="619"/>
      <c r="CM20" s="619"/>
      <c r="CN20" s="619"/>
      <c r="CO20" s="619"/>
      <c r="CP20" s="619"/>
      <c r="CQ20" s="620"/>
      <c r="CR20" s="621">
        <v>14068369</v>
      </c>
      <c r="CS20" s="622"/>
      <c r="CT20" s="622"/>
      <c r="CU20" s="622"/>
      <c r="CV20" s="622"/>
      <c r="CW20" s="622"/>
      <c r="CX20" s="622"/>
      <c r="CY20" s="623"/>
      <c r="CZ20" s="663">
        <v>100</v>
      </c>
      <c r="DA20" s="663"/>
      <c r="DB20" s="663"/>
      <c r="DC20" s="663"/>
      <c r="DD20" s="627">
        <v>1426995</v>
      </c>
      <c r="DE20" s="622"/>
      <c r="DF20" s="622"/>
      <c r="DG20" s="622"/>
      <c r="DH20" s="622"/>
      <c r="DI20" s="622"/>
      <c r="DJ20" s="622"/>
      <c r="DK20" s="622"/>
      <c r="DL20" s="622"/>
      <c r="DM20" s="622"/>
      <c r="DN20" s="622"/>
      <c r="DO20" s="622"/>
      <c r="DP20" s="623"/>
      <c r="DQ20" s="627">
        <v>10160651</v>
      </c>
      <c r="DR20" s="622"/>
      <c r="DS20" s="622"/>
      <c r="DT20" s="622"/>
      <c r="DU20" s="622"/>
      <c r="DV20" s="622"/>
      <c r="DW20" s="622"/>
      <c r="DX20" s="622"/>
      <c r="DY20" s="622"/>
      <c r="DZ20" s="622"/>
      <c r="EA20" s="622"/>
      <c r="EB20" s="622"/>
      <c r="EC20" s="662"/>
    </row>
    <row r="21" spans="2:133" ht="11.25" customHeight="1" x14ac:dyDescent="0.15">
      <c r="B21" s="618" t="s">
        <v>282</v>
      </c>
      <c r="C21" s="619"/>
      <c r="D21" s="619"/>
      <c r="E21" s="619"/>
      <c r="F21" s="619"/>
      <c r="G21" s="619"/>
      <c r="H21" s="619"/>
      <c r="I21" s="619"/>
      <c r="J21" s="619"/>
      <c r="K21" s="619"/>
      <c r="L21" s="619"/>
      <c r="M21" s="619"/>
      <c r="N21" s="619"/>
      <c r="O21" s="619"/>
      <c r="P21" s="619"/>
      <c r="Q21" s="620"/>
      <c r="R21" s="621">
        <v>5716328</v>
      </c>
      <c r="S21" s="622"/>
      <c r="T21" s="622"/>
      <c r="U21" s="622"/>
      <c r="V21" s="622"/>
      <c r="W21" s="622"/>
      <c r="X21" s="622"/>
      <c r="Y21" s="623"/>
      <c r="Z21" s="663">
        <v>38.1</v>
      </c>
      <c r="AA21" s="663"/>
      <c r="AB21" s="663"/>
      <c r="AC21" s="663"/>
      <c r="AD21" s="664">
        <v>5287949</v>
      </c>
      <c r="AE21" s="664"/>
      <c r="AF21" s="664"/>
      <c r="AG21" s="664"/>
      <c r="AH21" s="664"/>
      <c r="AI21" s="664"/>
      <c r="AJ21" s="664"/>
      <c r="AK21" s="664"/>
      <c r="AL21" s="624">
        <v>59.5</v>
      </c>
      <c r="AM21" s="625"/>
      <c r="AN21" s="625"/>
      <c r="AO21" s="665"/>
      <c r="AP21" s="618" t="s">
        <v>283</v>
      </c>
      <c r="AQ21" s="699"/>
      <c r="AR21" s="699"/>
      <c r="AS21" s="699"/>
      <c r="AT21" s="699"/>
      <c r="AU21" s="699"/>
      <c r="AV21" s="699"/>
      <c r="AW21" s="699"/>
      <c r="AX21" s="699"/>
      <c r="AY21" s="699"/>
      <c r="AZ21" s="699"/>
      <c r="BA21" s="699"/>
      <c r="BB21" s="699"/>
      <c r="BC21" s="699"/>
      <c r="BD21" s="699"/>
      <c r="BE21" s="699"/>
      <c r="BF21" s="700"/>
      <c r="BG21" s="621">
        <v>7951</v>
      </c>
      <c r="BH21" s="622"/>
      <c r="BI21" s="622"/>
      <c r="BJ21" s="622"/>
      <c r="BK21" s="622"/>
      <c r="BL21" s="622"/>
      <c r="BM21" s="622"/>
      <c r="BN21" s="623"/>
      <c r="BO21" s="663">
        <v>0.3</v>
      </c>
      <c r="BP21" s="663"/>
      <c r="BQ21" s="663"/>
      <c r="BR21" s="663"/>
      <c r="BS21" s="664" t="s">
        <v>131</v>
      </c>
      <c r="BT21" s="664"/>
      <c r="BU21" s="664"/>
      <c r="BV21" s="664"/>
      <c r="BW21" s="664"/>
      <c r="BX21" s="664"/>
      <c r="BY21" s="664"/>
      <c r="BZ21" s="664"/>
      <c r="CA21" s="664"/>
      <c r="CB21" s="698"/>
      <c r="CD21" s="602"/>
      <c r="CE21" s="603"/>
      <c r="CF21" s="603"/>
      <c r="CG21" s="603"/>
      <c r="CH21" s="603"/>
      <c r="CI21" s="603"/>
      <c r="CJ21" s="603"/>
      <c r="CK21" s="603"/>
      <c r="CL21" s="603"/>
      <c r="CM21" s="603"/>
      <c r="CN21" s="603"/>
      <c r="CO21" s="603"/>
      <c r="CP21" s="603"/>
      <c r="CQ21" s="604"/>
      <c r="CR21" s="712"/>
      <c r="CS21" s="710"/>
      <c r="CT21" s="710"/>
      <c r="CU21" s="710"/>
      <c r="CV21" s="710"/>
      <c r="CW21" s="710"/>
      <c r="CX21" s="710"/>
      <c r="CY21" s="713"/>
      <c r="CZ21" s="714"/>
      <c r="DA21" s="714"/>
      <c r="DB21" s="714"/>
      <c r="DC21" s="714"/>
      <c r="DD21" s="709"/>
      <c r="DE21" s="710"/>
      <c r="DF21" s="710"/>
      <c r="DG21" s="710"/>
      <c r="DH21" s="710"/>
      <c r="DI21" s="710"/>
      <c r="DJ21" s="710"/>
      <c r="DK21" s="710"/>
      <c r="DL21" s="710"/>
      <c r="DM21" s="710"/>
      <c r="DN21" s="710"/>
      <c r="DO21" s="710"/>
      <c r="DP21" s="713"/>
      <c r="DQ21" s="709"/>
      <c r="DR21" s="710"/>
      <c r="DS21" s="710"/>
      <c r="DT21" s="710"/>
      <c r="DU21" s="710"/>
      <c r="DV21" s="710"/>
      <c r="DW21" s="710"/>
      <c r="DX21" s="710"/>
      <c r="DY21" s="710"/>
      <c r="DZ21" s="710"/>
      <c r="EA21" s="710"/>
      <c r="EB21" s="710"/>
      <c r="EC21" s="711"/>
    </row>
    <row r="22" spans="2:133" ht="11.25" customHeight="1" x14ac:dyDescent="0.15">
      <c r="B22" s="618" t="s">
        <v>284</v>
      </c>
      <c r="C22" s="619"/>
      <c r="D22" s="619"/>
      <c r="E22" s="619"/>
      <c r="F22" s="619"/>
      <c r="G22" s="619"/>
      <c r="H22" s="619"/>
      <c r="I22" s="619"/>
      <c r="J22" s="619"/>
      <c r="K22" s="619"/>
      <c r="L22" s="619"/>
      <c r="M22" s="619"/>
      <c r="N22" s="619"/>
      <c r="O22" s="619"/>
      <c r="P22" s="619"/>
      <c r="Q22" s="620"/>
      <c r="R22" s="621">
        <v>5287949</v>
      </c>
      <c r="S22" s="622"/>
      <c r="T22" s="622"/>
      <c r="U22" s="622"/>
      <c r="V22" s="622"/>
      <c r="W22" s="622"/>
      <c r="X22" s="622"/>
      <c r="Y22" s="623"/>
      <c r="Z22" s="663">
        <v>35.200000000000003</v>
      </c>
      <c r="AA22" s="663"/>
      <c r="AB22" s="663"/>
      <c r="AC22" s="663"/>
      <c r="AD22" s="664">
        <v>5287949</v>
      </c>
      <c r="AE22" s="664"/>
      <c r="AF22" s="664"/>
      <c r="AG22" s="664"/>
      <c r="AH22" s="664"/>
      <c r="AI22" s="664"/>
      <c r="AJ22" s="664"/>
      <c r="AK22" s="664"/>
      <c r="AL22" s="624">
        <v>59.5</v>
      </c>
      <c r="AM22" s="625"/>
      <c r="AN22" s="625"/>
      <c r="AO22" s="665"/>
      <c r="AP22" s="618" t="s">
        <v>285</v>
      </c>
      <c r="AQ22" s="699"/>
      <c r="AR22" s="699"/>
      <c r="AS22" s="699"/>
      <c r="AT22" s="699"/>
      <c r="AU22" s="699"/>
      <c r="AV22" s="699"/>
      <c r="AW22" s="699"/>
      <c r="AX22" s="699"/>
      <c r="AY22" s="699"/>
      <c r="AZ22" s="699"/>
      <c r="BA22" s="699"/>
      <c r="BB22" s="699"/>
      <c r="BC22" s="699"/>
      <c r="BD22" s="699"/>
      <c r="BE22" s="699"/>
      <c r="BF22" s="700"/>
      <c r="BG22" s="621" t="s">
        <v>131</v>
      </c>
      <c r="BH22" s="622"/>
      <c r="BI22" s="622"/>
      <c r="BJ22" s="622"/>
      <c r="BK22" s="622"/>
      <c r="BL22" s="622"/>
      <c r="BM22" s="622"/>
      <c r="BN22" s="623"/>
      <c r="BO22" s="663" t="s">
        <v>131</v>
      </c>
      <c r="BP22" s="663"/>
      <c r="BQ22" s="663"/>
      <c r="BR22" s="663"/>
      <c r="BS22" s="664" t="s">
        <v>131</v>
      </c>
      <c r="BT22" s="664"/>
      <c r="BU22" s="664"/>
      <c r="BV22" s="664"/>
      <c r="BW22" s="664"/>
      <c r="BX22" s="664"/>
      <c r="BY22" s="664"/>
      <c r="BZ22" s="664"/>
      <c r="CA22" s="664"/>
      <c r="CB22" s="698"/>
      <c r="CD22" s="679" t="s">
        <v>286</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287</v>
      </c>
      <c r="C23" s="619"/>
      <c r="D23" s="619"/>
      <c r="E23" s="619"/>
      <c r="F23" s="619"/>
      <c r="G23" s="619"/>
      <c r="H23" s="619"/>
      <c r="I23" s="619"/>
      <c r="J23" s="619"/>
      <c r="K23" s="619"/>
      <c r="L23" s="619"/>
      <c r="M23" s="619"/>
      <c r="N23" s="619"/>
      <c r="O23" s="619"/>
      <c r="P23" s="619"/>
      <c r="Q23" s="620"/>
      <c r="R23" s="621">
        <v>409202</v>
      </c>
      <c r="S23" s="622"/>
      <c r="T23" s="622"/>
      <c r="U23" s="622"/>
      <c r="V23" s="622"/>
      <c r="W23" s="622"/>
      <c r="X23" s="622"/>
      <c r="Y23" s="623"/>
      <c r="Z23" s="663">
        <v>2.7</v>
      </c>
      <c r="AA23" s="663"/>
      <c r="AB23" s="663"/>
      <c r="AC23" s="663"/>
      <c r="AD23" s="664" t="s">
        <v>131</v>
      </c>
      <c r="AE23" s="664"/>
      <c r="AF23" s="664"/>
      <c r="AG23" s="664"/>
      <c r="AH23" s="664"/>
      <c r="AI23" s="664"/>
      <c r="AJ23" s="664"/>
      <c r="AK23" s="664"/>
      <c r="AL23" s="624" t="s">
        <v>131</v>
      </c>
      <c r="AM23" s="625"/>
      <c r="AN23" s="625"/>
      <c r="AO23" s="665"/>
      <c r="AP23" s="618" t="s">
        <v>288</v>
      </c>
      <c r="AQ23" s="699"/>
      <c r="AR23" s="699"/>
      <c r="AS23" s="699"/>
      <c r="AT23" s="699"/>
      <c r="AU23" s="699"/>
      <c r="AV23" s="699"/>
      <c r="AW23" s="699"/>
      <c r="AX23" s="699"/>
      <c r="AY23" s="699"/>
      <c r="AZ23" s="699"/>
      <c r="BA23" s="699"/>
      <c r="BB23" s="699"/>
      <c r="BC23" s="699"/>
      <c r="BD23" s="699"/>
      <c r="BE23" s="699"/>
      <c r="BF23" s="700"/>
      <c r="BG23" s="621" t="s">
        <v>141</v>
      </c>
      <c r="BH23" s="622"/>
      <c r="BI23" s="622"/>
      <c r="BJ23" s="622"/>
      <c r="BK23" s="622"/>
      <c r="BL23" s="622"/>
      <c r="BM23" s="622"/>
      <c r="BN23" s="623"/>
      <c r="BO23" s="663" t="s">
        <v>131</v>
      </c>
      <c r="BP23" s="663"/>
      <c r="BQ23" s="663"/>
      <c r="BR23" s="663"/>
      <c r="BS23" s="664" t="s">
        <v>131</v>
      </c>
      <c r="BT23" s="664"/>
      <c r="BU23" s="664"/>
      <c r="BV23" s="664"/>
      <c r="BW23" s="664"/>
      <c r="BX23" s="664"/>
      <c r="BY23" s="664"/>
      <c r="BZ23" s="664"/>
      <c r="CA23" s="664"/>
      <c r="CB23" s="698"/>
      <c r="CD23" s="679" t="s">
        <v>227</v>
      </c>
      <c r="CE23" s="680"/>
      <c r="CF23" s="680"/>
      <c r="CG23" s="680"/>
      <c r="CH23" s="680"/>
      <c r="CI23" s="680"/>
      <c r="CJ23" s="680"/>
      <c r="CK23" s="680"/>
      <c r="CL23" s="680"/>
      <c r="CM23" s="680"/>
      <c r="CN23" s="680"/>
      <c r="CO23" s="680"/>
      <c r="CP23" s="680"/>
      <c r="CQ23" s="681"/>
      <c r="CR23" s="679" t="s">
        <v>289</v>
      </c>
      <c r="CS23" s="680"/>
      <c r="CT23" s="680"/>
      <c r="CU23" s="680"/>
      <c r="CV23" s="680"/>
      <c r="CW23" s="680"/>
      <c r="CX23" s="680"/>
      <c r="CY23" s="681"/>
      <c r="CZ23" s="679" t="s">
        <v>290</v>
      </c>
      <c r="DA23" s="680"/>
      <c r="DB23" s="680"/>
      <c r="DC23" s="681"/>
      <c r="DD23" s="679" t="s">
        <v>291</v>
      </c>
      <c r="DE23" s="680"/>
      <c r="DF23" s="680"/>
      <c r="DG23" s="680"/>
      <c r="DH23" s="680"/>
      <c r="DI23" s="680"/>
      <c r="DJ23" s="680"/>
      <c r="DK23" s="681"/>
      <c r="DL23" s="706" t="s">
        <v>292</v>
      </c>
      <c r="DM23" s="707"/>
      <c r="DN23" s="707"/>
      <c r="DO23" s="707"/>
      <c r="DP23" s="707"/>
      <c r="DQ23" s="707"/>
      <c r="DR23" s="707"/>
      <c r="DS23" s="707"/>
      <c r="DT23" s="707"/>
      <c r="DU23" s="707"/>
      <c r="DV23" s="708"/>
      <c r="DW23" s="679" t="s">
        <v>293</v>
      </c>
      <c r="DX23" s="680"/>
      <c r="DY23" s="680"/>
      <c r="DZ23" s="680"/>
      <c r="EA23" s="680"/>
      <c r="EB23" s="680"/>
      <c r="EC23" s="681"/>
    </row>
    <row r="24" spans="2:133" ht="11.25" customHeight="1" x14ac:dyDescent="0.15">
      <c r="B24" s="618" t="s">
        <v>294</v>
      </c>
      <c r="C24" s="619"/>
      <c r="D24" s="619"/>
      <c r="E24" s="619"/>
      <c r="F24" s="619"/>
      <c r="G24" s="619"/>
      <c r="H24" s="619"/>
      <c r="I24" s="619"/>
      <c r="J24" s="619"/>
      <c r="K24" s="619"/>
      <c r="L24" s="619"/>
      <c r="M24" s="619"/>
      <c r="N24" s="619"/>
      <c r="O24" s="619"/>
      <c r="P24" s="619"/>
      <c r="Q24" s="620"/>
      <c r="R24" s="621">
        <v>19177</v>
      </c>
      <c r="S24" s="622"/>
      <c r="T24" s="622"/>
      <c r="U24" s="622"/>
      <c r="V24" s="622"/>
      <c r="W24" s="622"/>
      <c r="X24" s="622"/>
      <c r="Y24" s="623"/>
      <c r="Z24" s="663">
        <v>0.1</v>
      </c>
      <c r="AA24" s="663"/>
      <c r="AB24" s="663"/>
      <c r="AC24" s="663"/>
      <c r="AD24" s="664" t="s">
        <v>244</v>
      </c>
      <c r="AE24" s="664"/>
      <c r="AF24" s="664"/>
      <c r="AG24" s="664"/>
      <c r="AH24" s="664"/>
      <c r="AI24" s="664"/>
      <c r="AJ24" s="664"/>
      <c r="AK24" s="664"/>
      <c r="AL24" s="624" t="s">
        <v>244</v>
      </c>
      <c r="AM24" s="625"/>
      <c r="AN24" s="625"/>
      <c r="AO24" s="665"/>
      <c r="AP24" s="618" t="s">
        <v>295</v>
      </c>
      <c r="AQ24" s="699"/>
      <c r="AR24" s="699"/>
      <c r="AS24" s="699"/>
      <c r="AT24" s="699"/>
      <c r="AU24" s="699"/>
      <c r="AV24" s="699"/>
      <c r="AW24" s="699"/>
      <c r="AX24" s="699"/>
      <c r="AY24" s="699"/>
      <c r="AZ24" s="699"/>
      <c r="BA24" s="699"/>
      <c r="BB24" s="699"/>
      <c r="BC24" s="699"/>
      <c r="BD24" s="699"/>
      <c r="BE24" s="699"/>
      <c r="BF24" s="700"/>
      <c r="BG24" s="621" t="s">
        <v>131</v>
      </c>
      <c r="BH24" s="622"/>
      <c r="BI24" s="622"/>
      <c r="BJ24" s="622"/>
      <c r="BK24" s="622"/>
      <c r="BL24" s="622"/>
      <c r="BM24" s="622"/>
      <c r="BN24" s="623"/>
      <c r="BO24" s="663" t="s">
        <v>131</v>
      </c>
      <c r="BP24" s="663"/>
      <c r="BQ24" s="663"/>
      <c r="BR24" s="663"/>
      <c r="BS24" s="664" t="s">
        <v>131</v>
      </c>
      <c r="BT24" s="664"/>
      <c r="BU24" s="664"/>
      <c r="BV24" s="664"/>
      <c r="BW24" s="664"/>
      <c r="BX24" s="664"/>
      <c r="BY24" s="664"/>
      <c r="BZ24" s="664"/>
      <c r="CA24" s="664"/>
      <c r="CB24" s="698"/>
      <c r="CD24" s="676" t="s">
        <v>296</v>
      </c>
      <c r="CE24" s="677"/>
      <c r="CF24" s="677"/>
      <c r="CG24" s="677"/>
      <c r="CH24" s="677"/>
      <c r="CI24" s="677"/>
      <c r="CJ24" s="677"/>
      <c r="CK24" s="677"/>
      <c r="CL24" s="677"/>
      <c r="CM24" s="677"/>
      <c r="CN24" s="677"/>
      <c r="CO24" s="677"/>
      <c r="CP24" s="677"/>
      <c r="CQ24" s="678"/>
      <c r="CR24" s="673">
        <v>5685548</v>
      </c>
      <c r="CS24" s="674"/>
      <c r="CT24" s="674"/>
      <c r="CU24" s="674"/>
      <c r="CV24" s="674"/>
      <c r="CW24" s="674"/>
      <c r="CX24" s="674"/>
      <c r="CY24" s="702"/>
      <c r="CZ24" s="703">
        <v>40.4</v>
      </c>
      <c r="DA24" s="686"/>
      <c r="DB24" s="686"/>
      <c r="DC24" s="705"/>
      <c r="DD24" s="701">
        <v>4323126</v>
      </c>
      <c r="DE24" s="674"/>
      <c r="DF24" s="674"/>
      <c r="DG24" s="674"/>
      <c r="DH24" s="674"/>
      <c r="DI24" s="674"/>
      <c r="DJ24" s="674"/>
      <c r="DK24" s="702"/>
      <c r="DL24" s="701">
        <v>4192015</v>
      </c>
      <c r="DM24" s="674"/>
      <c r="DN24" s="674"/>
      <c r="DO24" s="674"/>
      <c r="DP24" s="674"/>
      <c r="DQ24" s="674"/>
      <c r="DR24" s="674"/>
      <c r="DS24" s="674"/>
      <c r="DT24" s="674"/>
      <c r="DU24" s="674"/>
      <c r="DV24" s="702"/>
      <c r="DW24" s="703">
        <v>46.7</v>
      </c>
      <c r="DX24" s="686"/>
      <c r="DY24" s="686"/>
      <c r="DZ24" s="686"/>
      <c r="EA24" s="686"/>
      <c r="EB24" s="686"/>
      <c r="EC24" s="704"/>
    </row>
    <row r="25" spans="2:133" ht="11.25" customHeight="1" x14ac:dyDescent="0.15">
      <c r="B25" s="618" t="s">
        <v>297</v>
      </c>
      <c r="C25" s="619"/>
      <c r="D25" s="619"/>
      <c r="E25" s="619"/>
      <c r="F25" s="619"/>
      <c r="G25" s="619"/>
      <c r="H25" s="619"/>
      <c r="I25" s="619"/>
      <c r="J25" s="619"/>
      <c r="K25" s="619"/>
      <c r="L25" s="619"/>
      <c r="M25" s="619"/>
      <c r="N25" s="619"/>
      <c r="O25" s="619"/>
      <c r="P25" s="619"/>
      <c r="Q25" s="620"/>
      <c r="R25" s="621">
        <v>9252910</v>
      </c>
      <c r="S25" s="622"/>
      <c r="T25" s="622"/>
      <c r="U25" s="622"/>
      <c r="V25" s="622"/>
      <c r="W25" s="622"/>
      <c r="X25" s="622"/>
      <c r="Y25" s="623"/>
      <c r="Z25" s="663">
        <v>61.7</v>
      </c>
      <c r="AA25" s="663"/>
      <c r="AB25" s="663"/>
      <c r="AC25" s="663"/>
      <c r="AD25" s="664">
        <v>8824531</v>
      </c>
      <c r="AE25" s="664"/>
      <c r="AF25" s="664"/>
      <c r="AG25" s="664"/>
      <c r="AH25" s="664"/>
      <c r="AI25" s="664"/>
      <c r="AJ25" s="664"/>
      <c r="AK25" s="664"/>
      <c r="AL25" s="624">
        <v>99.4</v>
      </c>
      <c r="AM25" s="625"/>
      <c r="AN25" s="625"/>
      <c r="AO25" s="665"/>
      <c r="AP25" s="618" t="s">
        <v>298</v>
      </c>
      <c r="AQ25" s="699"/>
      <c r="AR25" s="699"/>
      <c r="AS25" s="699"/>
      <c r="AT25" s="699"/>
      <c r="AU25" s="699"/>
      <c r="AV25" s="699"/>
      <c r="AW25" s="699"/>
      <c r="AX25" s="699"/>
      <c r="AY25" s="699"/>
      <c r="AZ25" s="699"/>
      <c r="BA25" s="699"/>
      <c r="BB25" s="699"/>
      <c r="BC25" s="699"/>
      <c r="BD25" s="699"/>
      <c r="BE25" s="699"/>
      <c r="BF25" s="700"/>
      <c r="BG25" s="621" t="s">
        <v>131</v>
      </c>
      <c r="BH25" s="622"/>
      <c r="BI25" s="622"/>
      <c r="BJ25" s="622"/>
      <c r="BK25" s="622"/>
      <c r="BL25" s="622"/>
      <c r="BM25" s="622"/>
      <c r="BN25" s="623"/>
      <c r="BO25" s="663" t="s">
        <v>131</v>
      </c>
      <c r="BP25" s="663"/>
      <c r="BQ25" s="663"/>
      <c r="BR25" s="663"/>
      <c r="BS25" s="664" t="s">
        <v>131</v>
      </c>
      <c r="BT25" s="664"/>
      <c r="BU25" s="664"/>
      <c r="BV25" s="664"/>
      <c r="BW25" s="664"/>
      <c r="BX25" s="664"/>
      <c r="BY25" s="664"/>
      <c r="BZ25" s="664"/>
      <c r="CA25" s="664"/>
      <c r="CB25" s="698"/>
      <c r="CD25" s="618" t="s">
        <v>299</v>
      </c>
      <c r="CE25" s="619"/>
      <c r="CF25" s="619"/>
      <c r="CG25" s="619"/>
      <c r="CH25" s="619"/>
      <c r="CI25" s="619"/>
      <c r="CJ25" s="619"/>
      <c r="CK25" s="619"/>
      <c r="CL25" s="619"/>
      <c r="CM25" s="619"/>
      <c r="CN25" s="619"/>
      <c r="CO25" s="619"/>
      <c r="CP25" s="619"/>
      <c r="CQ25" s="620"/>
      <c r="CR25" s="621">
        <v>2614584</v>
      </c>
      <c r="CS25" s="634"/>
      <c r="CT25" s="634"/>
      <c r="CU25" s="634"/>
      <c r="CV25" s="634"/>
      <c r="CW25" s="634"/>
      <c r="CX25" s="634"/>
      <c r="CY25" s="635"/>
      <c r="CZ25" s="624">
        <v>18.600000000000001</v>
      </c>
      <c r="DA25" s="636"/>
      <c r="DB25" s="636"/>
      <c r="DC25" s="637"/>
      <c r="DD25" s="627">
        <v>2409483</v>
      </c>
      <c r="DE25" s="634"/>
      <c r="DF25" s="634"/>
      <c r="DG25" s="634"/>
      <c r="DH25" s="634"/>
      <c r="DI25" s="634"/>
      <c r="DJ25" s="634"/>
      <c r="DK25" s="635"/>
      <c r="DL25" s="627">
        <v>2345247</v>
      </c>
      <c r="DM25" s="634"/>
      <c r="DN25" s="634"/>
      <c r="DO25" s="634"/>
      <c r="DP25" s="634"/>
      <c r="DQ25" s="634"/>
      <c r="DR25" s="634"/>
      <c r="DS25" s="634"/>
      <c r="DT25" s="634"/>
      <c r="DU25" s="634"/>
      <c r="DV25" s="635"/>
      <c r="DW25" s="624">
        <v>26.1</v>
      </c>
      <c r="DX25" s="636"/>
      <c r="DY25" s="636"/>
      <c r="DZ25" s="636"/>
      <c r="EA25" s="636"/>
      <c r="EB25" s="636"/>
      <c r="EC25" s="652"/>
    </row>
    <row r="26" spans="2:133" ht="11.25" customHeight="1" x14ac:dyDescent="0.15">
      <c r="B26" s="618" t="s">
        <v>300</v>
      </c>
      <c r="C26" s="619"/>
      <c r="D26" s="619"/>
      <c r="E26" s="619"/>
      <c r="F26" s="619"/>
      <c r="G26" s="619"/>
      <c r="H26" s="619"/>
      <c r="I26" s="619"/>
      <c r="J26" s="619"/>
      <c r="K26" s="619"/>
      <c r="L26" s="619"/>
      <c r="M26" s="619"/>
      <c r="N26" s="619"/>
      <c r="O26" s="619"/>
      <c r="P26" s="619"/>
      <c r="Q26" s="620"/>
      <c r="R26" s="621">
        <v>2964</v>
      </c>
      <c r="S26" s="622"/>
      <c r="T26" s="622"/>
      <c r="U26" s="622"/>
      <c r="V26" s="622"/>
      <c r="W26" s="622"/>
      <c r="X26" s="622"/>
      <c r="Y26" s="623"/>
      <c r="Z26" s="663">
        <v>0</v>
      </c>
      <c r="AA26" s="663"/>
      <c r="AB26" s="663"/>
      <c r="AC26" s="663"/>
      <c r="AD26" s="664">
        <v>2964</v>
      </c>
      <c r="AE26" s="664"/>
      <c r="AF26" s="664"/>
      <c r="AG26" s="664"/>
      <c r="AH26" s="664"/>
      <c r="AI26" s="664"/>
      <c r="AJ26" s="664"/>
      <c r="AK26" s="664"/>
      <c r="AL26" s="624">
        <v>0</v>
      </c>
      <c r="AM26" s="625"/>
      <c r="AN26" s="625"/>
      <c r="AO26" s="665"/>
      <c r="AP26" s="618" t="s">
        <v>301</v>
      </c>
      <c r="AQ26" s="699"/>
      <c r="AR26" s="699"/>
      <c r="AS26" s="699"/>
      <c r="AT26" s="699"/>
      <c r="AU26" s="699"/>
      <c r="AV26" s="699"/>
      <c r="AW26" s="699"/>
      <c r="AX26" s="699"/>
      <c r="AY26" s="699"/>
      <c r="AZ26" s="699"/>
      <c r="BA26" s="699"/>
      <c r="BB26" s="699"/>
      <c r="BC26" s="699"/>
      <c r="BD26" s="699"/>
      <c r="BE26" s="699"/>
      <c r="BF26" s="700"/>
      <c r="BG26" s="621" t="s">
        <v>131</v>
      </c>
      <c r="BH26" s="622"/>
      <c r="BI26" s="622"/>
      <c r="BJ26" s="622"/>
      <c r="BK26" s="622"/>
      <c r="BL26" s="622"/>
      <c r="BM26" s="622"/>
      <c r="BN26" s="623"/>
      <c r="BO26" s="663" t="s">
        <v>131</v>
      </c>
      <c r="BP26" s="663"/>
      <c r="BQ26" s="663"/>
      <c r="BR26" s="663"/>
      <c r="BS26" s="664" t="s">
        <v>131</v>
      </c>
      <c r="BT26" s="664"/>
      <c r="BU26" s="664"/>
      <c r="BV26" s="664"/>
      <c r="BW26" s="664"/>
      <c r="BX26" s="664"/>
      <c r="BY26" s="664"/>
      <c r="BZ26" s="664"/>
      <c r="CA26" s="664"/>
      <c r="CB26" s="698"/>
      <c r="CD26" s="618" t="s">
        <v>302</v>
      </c>
      <c r="CE26" s="619"/>
      <c r="CF26" s="619"/>
      <c r="CG26" s="619"/>
      <c r="CH26" s="619"/>
      <c r="CI26" s="619"/>
      <c r="CJ26" s="619"/>
      <c r="CK26" s="619"/>
      <c r="CL26" s="619"/>
      <c r="CM26" s="619"/>
      <c r="CN26" s="619"/>
      <c r="CO26" s="619"/>
      <c r="CP26" s="619"/>
      <c r="CQ26" s="620"/>
      <c r="CR26" s="621">
        <v>1304292</v>
      </c>
      <c r="CS26" s="622"/>
      <c r="CT26" s="622"/>
      <c r="CU26" s="622"/>
      <c r="CV26" s="622"/>
      <c r="CW26" s="622"/>
      <c r="CX26" s="622"/>
      <c r="CY26" s="623"/>
      <c r="CZ26" s="624">
        <v>9.3000000000000007</v>
      </c>
      <c r="DA26" s="636"/>
      <c r="DB26" s="636"/>
      <c r="DC26" s="637"/>
      <c r="DD26" s="627">
        <v>1194857</v>
      </c>
      <c r="DE26" s="622"/>
      <c r="DF26" s="622"/>
      <c r="DG26" s="622"/>
      <c r="DH26" s="622"/>
      <c r="DI26" s="622"/>
      <c r="DJ26" s="622"/>
      <c r="DK26" s="623"/>
      <c r="DL26" s="627" t="s">
        <v>131</v>
      </c>
      <c r="DM26" s="622"/>
      <c r="DN26" s="622"/>
      <c r="DO26" s="622"/>
      <c r="DP26" s="622"/>
      <c r="DQ26" s="622"/>
      <c r="DR26" s="622"/>
      <c r="DS26" s="622"/>
      <c r="DT26" s="622"/>
      <c r="DU26" s="622"/>
      <c r="DV26" s="623"/>
      <c r="DW26" s="624" t="s">
        <v>244</v>
      </c>
      <c r="DX26" s="636"/>
      <c r="DY26" s="636"/>
      <c r="DZ26" s="636"/>
      <c r="EA26" s="636"/>
      <c r="EB26" s="636"/>
      <c r="EC26" s="652"/>
    </row>
    <row r="27" spans="2:133" ht="11.25" customHeight="1" x14ac:dyDescent="0.15">
      <c r="B27" s="618" t="s">
        <v>303</v>
      </c>
      <c r="C27" s="619"/>
      <c r="D27" s="619"/>
      <c r="E27" s="619"/>
      <c r="F27" s="619"/>
      <c r="G27" s="619"/>
      <c r="H27" s="619"/>
      <c r="I27" s="619"/>
      <c r="J27" s="619"/>
      <c r="K27" s="619"/>
      <c r="L27" s="619"/>
      <c r="M27" s="619"/>
      <c r="N27" s="619"/>
      <c r="O27" s="619"/>
      <c r="P27" s="619"/>
      <c r="Q27" s="620"/>
      <c r="R27" s="621">
        <v>24319</v>
      </c>
      <c r="S27" s="622"/>
      <c r="T27" s="622"/>
      <c r="U27" s="622"/>
      <c r="V27" s="622"/>
      <c r="W27" s="622"/>
      <c r="X27" s="622"/>
      <c r="Y27" s="623"/>
      <c r="Z27" s="663">
        <v>0.2</v>
      </c>
      <c r="AA27" s="663"/>
      <c r="AB27" s="663"/>
      <c r="AC27" s="663"/>
      <c r="AD27" s="664">
        <v>2193</v>
      </c>
      <c r="AE27" s="664"/>
      <c r="AF27" s="664"/>
      <c r="AG27" s="664"/>
      <c r="AH27" s="664"/>
      <c r="AI27" s="664"/>
      <c r="AJ27" s="664"/>
      <c r="AK27" s="664"/>
      <c r="AL27" s="624">
        <v>0</v>
      </c>
      <c r="AM27" s="625"/>
      <c r="AN27" s="625"/>
      <c r="AO27" s="665"/>
      <c r="AP27" s="618" t="s">
        <v>304</v>
      </c>
      <c r="AQ27" s="619"/>
      <c r="AR27" s="619"/>
      <c r="AS27" s="619"/>
      <c r="AT27" s="619"/>
      <c r="AU27" s="619"/>
      <c r="AV27" s="619"/>
      <c r="AW27" s="619"/>
      <c r="AX27" s="619"/>
      <c r="AY27" s="619"/>
      <c r="AZ27" s="619"/>
      <c r="BA27" s="619"/>
      <c r="BB27" s="619"/>
      <c r="BC27" s="619"/>
      <c r="BD27" s="619"/>
      <c r="BE27" s="619"/>
      <c r="BF27" s="620"/>
      <c r="BG27" s="621">
        <v>2652423</v>
      </c>
      <c r="BH27" s="622"/>
      <c r="BI27" s="622"/>
      <c r="BJ27" s="622"/>
      <c r="BK27" s="622"/>
      <c r="BL27" s="622"/>
      <c r="BM27" s="622"/>
      <c r="BN27" s="623"/>
      <c r="BO27" s="663">
        <v>100</v>
      </c>
      <c r="BP27" s="663"/>
      <c r="BQ27" s="663"/>
      <c r="BR27" s="663"/>
      <c r="BS27" s="664" t="s">
        <v>141</v>
      </c>
      <c r="BT27" s="664"/>
      <c r="BU27" s="664"/>
      <c r="BV27" s="664"/>
      <c r="BW27" s="664"/>
      <c r="BX27" s="664"/>
      <c r="BY27" s="664"/>
      <c r="BZ27" s="664"/>
      <c r="CA27" s="664"/>
      <c r="CB27" s="698"/>
      <c r="CD27" s="618" t="s">
        <v>305</v>
      </c>
      <c r="CE27" s="619"/>
      <c r="CF27" s="619"/>
      <c r="CG27" s="619"/>
      <c r="CH27" s="619"/>
      <c r="CI27" s="619"/>
      <c r="CJ27" s="619"/>
      <c r="CK27" s="619"/>
      <c r="CL27" s="619"/>
      <c r="CM27" s="619"/>
      <c r="CN27" s="619"/>
      <c r="CO27" s="619"/>
      <c r="CP27" s="619"/>
      <c r="CQ27" s="620"/>
      <c r="CR27" s="621">
        <v>1636699</v>
      </c>
      <c r="CS27" s="634"/>
      <c r="CT27" s="634"/>
      <c r="CU27" s="634"/>
      <c r="CV27" s="634"/>
      <c r="CW27" s="634"/>
      <c r="CX27" s="634"/>
      <c r="CY27" s="635"/>
      <c r="CZ27" s="624">
        <v>11.6</v>
      </c>
      <c r="DA27" s="636"/>
      <c r="DB27" s="636"/>
      <c r="DC27" s="637"/>
      <c r="DD27" s="627">
        <v>533227</v>
      </c>
      <c r="DE27" s="634"/>
      <c r="DF27" s="634"/>
      <c r="DG27" s="634"/>
      <c r="DH27" s="634"/>
      <c r="DI27" s="634"/>
      <c r="DJ27" s="634"/>
      <c r="DK27" s="635"/>
      <c r="DL27" s="627">
        <v>466352</v>
      </c>
      <c r="DM27" s="634"/>
      <c r="DN27" s="634"/>
      <c r="DO27" s="634"/>
      <c r="DP27" s="634"/>
      <c r="DQ27" s="634"/>
      <c r="DR27" s="634"/>
      <c r="DS27" s="634"/>
      <c r="DT27" s="634"/>
      <c r="DU27" s="634"/>
      <c r="DV27" s="635"/>
      <c r="DW27" s="624">
        <v>5.2</v>
      </c>
      <c r="DX27" s="636"/>
      <c r="DY27" s="636"/>
      <c r="DZ27" s="636"/>
      <c r="EA27" s="636"/>
      <c r="EB27" s="636"/>
      <c r="EC27" s="652"/>
    </row>
    <row r="28" spans="2:133" ht="11.25" customHeight="1" x14ac:dyDescent="0.15">
      <c r="B28" s="618" t="s">
        <v>306</v>
      </c>
      <c r="C28" s="619"/>
      <c r="D28" s="619"/>
      <c r="E28" s="619"/>
      <c r="F28" s="619"/>
      <c r="G28" s="619"/>
      <c r="H28" s="619"/>
      <c r="I28" s="619"/>
      <c r="J28" s="619"/>
      <c r="K28" s="619"/>
      <c r="L28" s="619"/>
      <c r="M28" s="619"/>
      <c r="N28" s="619"/>
      <c r="O28" s="619"/>
      <c r="P28" s="619"/>
      <c r="Q28" s="620"/>
      <c r="R28" s="621">
        <v>138753</v>
      </c>
      <c r="S28" s="622"/>
      <c r="T28" s="622"/>
      <c r="U28" s="622"/>
      <c r="V28" s="622"/>
      <c r="W28" s="622"/>
      <c r="X28" s="622"/>
      <c r="Y28" s="623"/>
      <c r="Z28" s="663">
        <v>0.9</v>
      </c>
      <c r="AA28" s="663"/>
      <c r="AB28" s="663"/>
      <c r="AC28" s="663"/>
      <c r="AD28" s="664">
        <v>19115</v>
      </c>
      <c r="AE28" s="664"/>
      <c r="AF28" s="664"/>
      <c r="AG28" s="664"/>
      <c r="AH28" s="664"/>
      <c r="AI28" s="664"/>
      <c r="AJ28" s="664"/>
      <c r="AK28" s="664"/>
      <c r="AL28" s="624">
        <v>0.2</v>
      </c>
      <c r="AM28" s="625"/>
      <c r="AN28" s="625"/>
      <c r="AO28" s="665"/>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63"/>
      <c r="BP28" s="663"/>
      <c r="BQ28" s="663"/>
      <c r="BR28" s="663"/>
      <c r="BS28" s="627"/>
      <c r="BT28" s="622"/>
      <c r="BU28" s="622"/>
      <c r="BV28" s="622"/>
      <c r="BW28" s="622"/>
      <c r="BX28" s="622"/>
      <c r="BY28" s="622"/>
      <c r="BZ28" s="622"/>
      <c r="CA28" s="622"/>
      <c r="CB28" s="662"/>
      <c r="CD28" s="618" t="s">
        <v>307</v>
      </c>
      <c r="CE28" s="619"/>
      <c r="CF28" s="619"/>
      <c r="CG28" s="619"/>
      <c r="CH28" s="619"/>
      <c r="CI28" s="619"/>
      <c r="CJ28" s="619"/>
      <c r="CK28" s="619"/>
      <c r="CL28" s="619"/>
      <c r="CM28" s="619"/>
      <c r="CN28" s="619"/>
      <c r="CO28" s="619"/>
      <c r="CP28" s="619"/>
      <c r="CQ28" s="620"/>
      <c r="CR28" s="621">
        <v>1434265</v>
      </c>
      <c r="CS28" s="622"/>
      <c r="CT28" s="622"/>
      <c r="CU28" s="622"/>
      <c r="CV28" s="622"/>
      <c r="CW28" s="622"/>
      <c r="CX28" s="622"/>
      <c r="CY28" s="623"/>
      <c r="CZ28" s="624">
        <v>10.199999999999999</v>
      </c>
      <c r="DA28" s="636"/>
      <c r="DB28" s="636"/>
      <c r="DC28" s="637"/>
      <c r="DD28" s="627">
        <v>1380416</v>
      </c>
      <c r="DE28" s="622"/>
      <c r="DF28" s="622"/>
      <c r="DG28" s="622"/>
      <c r="DH28" s="622"/>
      <c r="DI28" s="622"/>
      <c r="DJ28" s="622"/>
      <c r="DK28" s="623"/>
      <c r="DL28" s="627">
        <v>1380416</v>
      </c>
      <c r="DM28" s="622"/>
      <c r="DN28" s="622"/>
      <c r="DO28" s="622"/>
      <c r="DP28" s="622"/>
      <c r="DQ28" s="622"/>
      <c r="DR28" s="622"/>
      <c r="DS28" s="622"/>
      <c r="DT28" s="622"/>
      <c r="DU28" s="622"/>
      <c r="DV28" s="623"/>
      <c r="DW28" s="624">
        <v>15.4</v>
      </c>
      <c r="DX28" s="636"/>
      <c r="DY28" s="636"/>
      <c r="DZ28" s="636"/>
      <c r="EA28" s="636"/>
      <c r="EB28" s="636"/>
      <c r="EC28" s="652"/>
    </row>
    <row r="29" spans="2:133" ht="11.25" customHeight="1" x14ac:dyDescent="0.15">
      <c r="B29" s="618" t="s">
        <v>308</v>
      </c>
      <c r="C29" s="619"/>
      <c r="D29" s="619"/>
      <c r="E29" s="619"/>
      <c r="F29" s="619"/>
      <c r="G29" s="619"/>
      <c r="H29" s="619"/>
      <c r="I29" s="619"/>
      <c r="J29" s="619"/>
      <c r="K29" s="619"/>
      <c r="L29" s="619"/>
      <c r="M29" s="619"/>
      <c r="N29" s="619"/>
      <c r="O29" s="619"/>
      <c r="P29" s="619"/>
      <c r="Q29" s="620"/>
      <c r="R29" s="621">
        <v>13075</v>
      </c>
      <c r="S29" s="622"/>
      <c r="T29" s="622"/>
      <c r="U29" s="622"/>
      <c r="V29" s="622"/>
      <c r="W29" s="622"/>
      <c r="X29" s="622"/>
      <c r="Y29" s="623"/>
      <c r="Z29" s="663">
        <v>0.1</v>
      </c>
      <c r="AA29" s="663"/>
      <c r="AB29" s="663"/>
      <c r="AC29" s="663"/>
      <c r="AD29" s="664">
        <v>779</v>
      </c>
      <c r="AE29" s="664"/>
      <c r="AF29" s="664"/>
      <c r="AG29" s="664"/>
      <c r="AH29" s="664"/>
      <c r="AI29" s="664"/>
      <c r="AJ29" s="664"/>
      <c r="AK29" s="664"/>
      <c r="AL29" s="624">
        <v>0</v>
      </c>
      <c r="AM29" s="625"/>
      <c r="AN29" s="625"/>
      <c r="AO29" s="665"/>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63"/>
      <c r="BP29" s="663"/>
      <c r="BQ29" s="663"/>
      <c r="BR29" s="663"/>
      <c r="BS29" s="664"/>
      <c r="BT29" s="664"/>
      <c r="BU29" s="664"/>
      <c r="BV29" s="664"/>
      <c r="BW29" s="664"/>
      <c r="BX29" s="664"/>
      <c r="BY29" s="664"/>
      <c r="BZ29" s="664"/>
      <c r="CA29" s="664"/>
      <c r="CB29" s="698"/>
      <c r="CD29" s="640" t="s">
        <v>309</v>
      </c>
      <c r="CE29" s="641"/>
      <c r="CF29" s="618" t="s">
        <v>310</v>
      </c>
      <c r="CG29" s="619"/>
      <c r="CH29" s="619"/>
      <c r="CI29" s="619"/>
      <c r="CJ29" s="619"/>
      <c r="CK29" s="619"/>
      <c r="CL29" s="619"/>
      <c r="CM29" s="619"/>
      <c r="CN29" s="619"/>
      <c r="CO29" s="619"/>
      <c r="CP29" s="619"/>
      <c r="CQ29" s="620"/>
      <c r="CR29" s="621">
        <v>1434265</v>
      </c>
      <c r="CS29" s="634"/>
      <c r="CT29" s="634"/>
      <c r="CU29" s="634"/>
      <c r="CV29" s="634"/>
      <c r="CW29" s="634"/>
      <c r="CX29" s="634"/>
      <c r="CY29" s="635"/>
      <c r="CZ29" s="624">
        <v>10.199999999999999</v>
      </c>
      <c r="DA29" s="636"/>
      <c r="DB29" s="636"/>
      <c r="DC29" s="637"/>
      <c r="DD29" s="627">
        <v>1380416</v>
      </c>
      <c r="DE29" s="634"/>
      <c r="DF29" s="634"/>
      <c r="DG29" s="634"/>
      <c r="DH29" s="634"/>
      <c r="DI29" s="634"/>
      <c r="DJ29" s="634"/>
      <c r="DK29" s="635"/>
      <c r="DL29" s="627">
        <v>1380416</v>
      </c>
      <c r="DM29" s="634"/>
      <c r="DN29" s="634"/>
      <c r="DO29" s="634"/>
      <c r="DP29" s="634"/>
      <c r="DQ29" s="634"/>
      <c r="DR29" s="634"/>
      <c r="DS29" s="634"/>
      <c r="DT29" s="634"/>
      <c r="DU29" s="634"/>
      <c r="DV29" s="635"/>
      <c r="DW29" s="624">
        <v>15.4</v>
      </c>
      <c r="DX29" s="636"/>
      <c r="DY29" s="636"/>
      <c r="DZ29" s="636"/>
      <c r="EA29" s="636"/>
      <c r="EB29" s="636"/>
      <c r="EC29" s="652"/>
    </row>
    <row r="30" spans="2:133" ht="11.25" customHeight="1" x14ac:dyDescent="0.15">
      <c r="B30" s="618" t="s">
        <v>311</v>
      </c>
      <c r="C30" s="619"/>
      <c r="D30" s="619"/>
      <c r="E30" s="619"/>
      <c r="F30" s="619"/>
      <c r="G30" s="619"/>
      <c r="H30" s="619"/>
      <c r="I30" s="619"/>
      <c r="J30" s="619"/>
      <c r="K30" s="619"/>
      <c r="L30" s="619"/>
      <c r="M30" s="619"/>
      <c r="N30" s="619"/>
      <c r="O30" s="619"/>
      <c r="P30" s="619"/>
      <c r="Q30" s="620"/>
      <c r="R30" s="621">
        <v>1891494</v>
      </c>
      <c r="S30" s="622"/>
      <c r="T30" s="622"/>
      <c r="U30" s="622"/>
      <c r="V30" s="622"/>
      <c r="W30" s="622"/>
      <c r="X30" s="622"/>
      <c r="Y30" s="623"/>
      <c r="Z30" s="663">
        <v>12.6</v>
      </c>
      <c r="AA30" s="663"/>
      <c r="AB30" s="663"/>
      <c r="AC30" s="663"/>
      <c r="AD30" s="664" t="s">
        <v>131</v>
      </c>
      <c r="AE30" s="664"/>
      <c r="AF30" s="664"/>
      <c r="AG30" s="664"/>
      <c r="AH30" s="664"/>
      <c r="AI30" s="664"/>
      <c r="AJ30" s="664"/>
      <c r="AK30" s="664"/>
      <c r="AL30" s="624" t="s">
        <v>131</v>
      </c>
      <c r="AM30" s="625"/>
      <c r="AN30" s="625"/>
      <c r="AO30" s="665"/>
      <c r="AP30" s="679" t="s">
        <v>227</v>
      </c>
      <c r="AQ30" s="680"/>
      <c r="AR30" s="680"/>
      <c r="AS30" s="680"/>
      <c r="AT30" s="680"/>
      <c r="AU30" s="680"/>
      <c r="AV30" s="680"/>
      <c r="AW30" s="680"/>
      <c r="AX30" s="680"/>
      <c r="AY30" s="680"/>
      <c r="AZ30" s="680"/>
      <c r="BA30" s="680"/>
      <c r="BB30" s="680"/>
      <c r="BC30" s="680"/>
      <c r="BD30" s="680"/>
      <c r="BE30" s="680"/>
      <c r="BF30" s="681"/>
      <c r="BG30" s="679" t="s">
        <v>312</v>
      </c>
      <c r="BH30" s="696"/>
      <c r="BI30" s="696"/>
      <c r="BJ30" s="696"/>
      <c r="BK30" s="696"/>
      <c r="BL30" s="696"/>
      <c r="BM30" s="696"/>
      <c r="BN30" s="696"/>
      <c r="BO30" s="696"/>
      <c r="BP30" s="696"/>
      <c r="BQ30" s="697"/>
      <c r="BR30" s="679" t="s">
        <v>313</v>
      </c>
      <c r="BS30" s="696"/>
      <c r="BT30" s="696"/>
      <c r="BU30" s="696"/>
      <c r="BV30" s="696"/>
      <c r="BW30" s="696"/>
      <c r="BX30" s="696"/>
      <c r="BY30" s="696"/>
      <c r="BZ30" s="696"/>
      <c r="CA30" s="696"/>
      <c r="CB30" s="697"/>
      <c r="CD30" s="642"/>
      <c r="CE30" s="643"/>
      <c r="CF30" s="618" t="s">
        <v>314</v>
      </c>
      <c r="CG30" s="619"/>
      <c r="CH30" s="619"/>
      <c r="CI30" s="619"/>
      <c r="CJ30" s="619"/>
      <c r="CK30" s="619"/>
      <c r="CL30" s="619"/>
      <c r="CM30" s="619"/>
      <c r="CN30" s="619"/>
      <c r="CO30" s="619"/>
      <c r="CP30" s="619"/>
      <c r="CQ30" s="620"/>
      <c r="CR30" s="621">
        <v>1416583</v>
      </c>
      <c r="CS30" s="622"/>
      <c r="CT30" s="622"/>
      <c r="CU30" s="622"/>
      <c r="CV30" s="622"/>
      <c r="CW30" s="622"/>
      <c r="CX30" s="622"/>
      <c r="CY30" s="623"/>
      <c r="CZ30" s="624">
        <v>10.1</v>
      </c>
      <c r="DA30" s="636"/>
      <c r="DB30" s="636"/>
      <c r="DC30" s="637"/>
      <c r="DD30" s="627">
        <v>1367023</v>
      </c>
      <c r="DE30" s="622"/>
      <c r="DF30" s="622"/>
      <c r="DG30" s="622"/>
      <c r="DH30" s="622"/>
      <c r="DI30" s="622"/>
      <c r="DJ30" s="622"/>
      <c r="DK30" s="623"/>
      <c r="DL30" s="627">
        <v>1367023</v>
      </c>
      <c r="DM30" s="622"/>
      <c r="DN30" s="622"/>
      <c r="DO30" s="622"/>
      <c r="DP30" s="622"/>
      <c r="DQ30" s="622"/>
      <c r="DR30" s="622"/>
      <c r="DS30" s="622"/>
      <c r="DT30" s="622"/>
      <c r="DU30" s="622"/>
      <c r="DV30" s="623"/>
      <c r="DW30" s="624">
        <v>15.2</v>
      </c>
      <c r="DX30" s="636"/>
      <c r="DY30" s="636"/>
      <c r="DZ30" s="636"/>
      <c r="EA30" s="636"/>
      <c r="EB30" s="636"/>
      <c r="EC30" s="652"/>
    </row>
    <row r="31" spans="2:133" ht="11.25" customHeight="1" x14ac:dyDescent="0.15">
      <c r="B31" s="688" t="s">
        <v>315</v>
      </c>
      <c r="C31" s="689"/>
      <c r="D31" s="689"/>
      <c r="E31" s="689"/>
      <c r="F31" s="689"/>
      <c r="G31" s="689"/>
      <c r="H31" s="689"/>
      <c r="I31" s="689"/>
      <c r="J31" s="689"/>
      <c r="K31" s="689"/>
      <c r="L31" s="689"/>
      <c r="M31" s="689"/>
      <c r="N31" s="689"/>
      <c r="O31" s="689"/>
      <c r="P31" s="689"/>
      <c r="Q31" s="690"/>
      <c r="R31" s="621" t="s">
        <v>131</v>
      </c>
      <c r="S31" s="622"/>
      <c r="T31" s="622"/>
      <c r="U31" s="622"/>
      <c r="V31" s="622"/>
      <c r="W31" s="622"/>
      <c r="X31" s="622"/>
      <c r="Y31" s="623"/>
      <c r="Z31" s="663" t="s">
        <v>131</v>
      </c>
      <c r="AA31" s="663"/>
      <c r="AB31" s="663"/>
      <c r="AC31" s="663"/>
      <c r="AD31" s="664" t="s">
        <v>131</v>
      </c>
      <c r="AE31" s="664"/>
      <c r="AF31" s="664"/>
      <c r="AG31" s="664"/>
      <c r="AH31" s="664"/>
      <c r="AI31" s="664"/>
      <c r="AJ31" s="664"/>
      <c r="AK31" s="664"/>
      <c r="AL31" s="624" t="s">
        <v>131</v>
      </c>
      <c r="AM31" s="625"/>
      <c r="AN31" s="625"/>
      <c r="AO31" s="665"/>
      <c r="AP31" s="691" t="s">
        <v>316</v>
      </c>
      <c r="AQ31" s="692"/>
      <c r="AR31" s="692"/>
      <c r="AS31" s="692"/>
      <c r="AT31" s="693" t="s">
        <v>317</v>
      </c>
      <c r="AU31" s="218"/>
      <c r="AV31" s="218"/>
      <c r="AW31" s="218"/>
      <c r="AX31" s="676" t="s">
        <v>190</v>
      </c>
      <c r="AY31" s="677"/>
      <c r="AZ31" s="677"/>
      <c r="BA31" s="677"/>
      <c r="BB31" s="677"/>
      <c r="BC31" s="677"/>
      <c r="BD31" s="677"/>
      <c r="BE31" s="677"/>
      <c r="BF31" s="678"/>
      <c r="BG31" s="684">
        <v>99.1</v>
      </c>
      <c r="BH31" s="685"/>
      <c r="BI31" s="685"/>
      <c r="BJ31" s="685"/>
      <c r="BK31" s="685"/>
      <c r="BL31" s="685"/>
      <c r="BM31" s="686">
        <v>98.5</v>
      </c>
      <c r="BN31" s="685"/>
      <c r="BO31" s="685"/>
      <c r="BP31" s="685"/>
      <c r="BQ31" s="687"/>
      <c r="BR31" s="684">
        <v>99.5</v>
      </c>
      <c r="BS31" s="685"/>
      <c r="BT31" s="685"/>
      <c r="BU31" s="685"/>
      <c r="BV31" s="685"/>
      <c r="BW31" s="685"/>
      <c r="BX31" s="686">
        <v>98.9</v>
      </c>
      <c r="BY31" s="685"/>
      <c r="BZ31" s="685"/>
      <c r="CA31" s="685"/>
      <c r="CB31" s="687"/>
      <c r="CD31" s="642"/>
      <c r="CE31" s="643"/>
      <c r="CF31" s="618" t="s">
        <v>318</v>
      </c>
      <c r="CG31" s="619"/>
      <c r="CH31" s="619"/>
      <c r="CI31" s="619"/>
      <c r="CJ31" s="619"/>
      <c r="CK31" s="619"/>
      <c r="CL31" s="619"/>
      <c r="CM31" s="619"/>
      <c r="CN31" s="619"/>
      <c r="CO31" s="619"/>
      <c r="CP31" s="619"/>
      <c r="CQ31" s="620"/>
      <c r="CR31" s="621">
        <v>17682</v>
      </c>
      <c r="CS31" s="634"/>
      <c r="CT31" s="634"/>
      <c r="CU31" s="634"/>
      <c r="CV31" s="634"/>
      <c r="CW31" s="634"/>
      <c r="CX31" s="634"/>
      <c r="CY31" s="635"/>
      <c r="CZ31" s="624">
        <v>0.1</v>
      </c>
      <c r="DA31" s="636"/>
      <c r="DB31" s="636"/>
      <c r="DC31" s="637"/>
      <c r="DD31" s="627">
        <v>13393</v>
      </c>
      <c r="DE31" s="634"/>
      <c r="DF31" s="634"/>
      <c r="DG31" s="634"/>
      <c r="DH31" s="634"/>
      <c r="DI31" s="634"/>
      <c r="DJ31" s="634"/>
      <c r="DK31" s="635"/>
      <c r="DL31" s="627">
        <v>13393</v>
      </c>
      <c r="DM31" s="634"/>
      <c r="DN31" s="634"/>
      <c r="DO31" s="634"/>
      <c r="DP31" s="634"/>
      <c r="DQ31" s="634"/>
      <c r="DR31" s="634"/>
      <c r="DS31" s="634"/>
      <c r="DT31" s="634"/>
      <c r="DU31" s="634"/>
      <c r="DV31" s="635"/>
      <c r="DW31" s="624">
        <v>0.1</v>
      </c>
      <c r="DX31" s="636"/>
      <c r="DY31" s="636"/>
      <c r="DZ31" s="636"/>
      <c r="EA31" s="636"/>
      <c r="EB31" s="636"/>
      <c r="EC31" s="652"/>
    </row>
    <row r="32" spans="2:133" ht="11.25" customHeight="1" x14ac:dyDescent="0.15">
      <c r="B32" s="618" t="s">
        <v>319</v>
      </c>
      <c r="C32" s="619"/>
      <c r="D32" s="619"/>
      <c r="E32" s="619"/>
      <c r="F32" s="619"/>
      <c r="G32" s="619"/>
      <c r="H32" s="619"/>
      <c r="I32" s="619"/>
      <c r="J32" s="619"/>
      <c r="K32" s="619"/>
      <c r="L32" s="619"/>
      <c r="M32" s="619"/>
      <c r="N32" s="619"/>
      <c r="O32" s="619"/>
      <c r="P32" s="619"/>
      <c r="Q32" s="620"/>
      <c r="R32" s="621">
        <v>868230</v>
      </c>
      <c r="S32" s="622"/>
      <c r="T32" s="622"/>
      <c r="U32" s="622"/>
      <c r="V32" s="622"/>
      <c r="W32" s="622"/>
      <c r="X32" s="622"/>
      <c r="Y32" s="623"/>
      <c r="Z32" s="663">
        <v>5.8</v>
      </c>
      <c r="AA32" s="663"/>
      <c r="AB32" s="663"/>
      <c r="AC32" s="663"/>
      <c r="AD32" s="664" t="s">
        <v>131</v>
      </c>
      <c r="AE32" s="664"/>
      <c r="AF32" s="664"/>
      <c r="AG32" s="664"/>
      <c r="AH32" s="664"/>
      <c r="AI32" s="664"/>
      <c r="AJ32" s="664"/>
      <c r="AK32" s="664"/>
      <c r="AL32" s="624" t="s">
        <v>131</v>
      </c>
      <c r="AM32" s="625"/>
      <c r="AN32" s="625"/>
      <c r="AO32" s="665"/>
      <c r="AP32" s="666"/>
      <c r="AQ32" s="667"/>
      <c r="AR32" s="667"/>
      <c r="AS32" s="667"/>
      <c r="AT32" s="694"/>
      <c r="AU32" s="214" t="s">
        <v>320</v>
      </c>
      <c r="AX32" s="618" t="s">
        <v>321</v>
      </c>
      <c r="AY32" s="619"/>
      <c r="AZ32" s="619"/>
      <c r="BA32" s="619"/>
      <c r="BB32" s="619"/>
      <c r="BC32" s="619"/>
      <c r="BD32" s="619"/>
      <c r="BE32" s="619"/>
      <c r="BF32" s="620"/>
      <c r="BG32" s="683">
        <v>99.3</v>
      </c>
      <c r="BH32" s="634"/>
      <c r="BI32" s="634"/>
      <c r="BJ32" s="634"/>
      <c r="BK32" s="634"/>
      <c r="BL32" s="634"/>
      <c r="BM32" s="625">
        <v>98.9</v>
      </c>
      <c r="BN32" s="634"/>
      <c r="BO32" s="634"/>
      <c r="BP32" s="634"/>
      <c r="BQ32" s="661"/>
      <c r="BR32" s="683">
        <v>99.5</v>
      </c>
      <c r="BS32" s="634"/>
      <c r="BT32" s="634"/>
      <c r="BU32" s="634"/>
      <c r="BV32" s="634"/>
      <c r="BW32" s="634"/>
      <c r="BX32" s="625">
        <v>99</v>
      </c>
      <c r="BY32" s="634"/>
      <c r="BZ32" s="634"/>
      <c r="CA32" s="634"/>
      <c r="CB32" s="661"/>
      <c r="CD32" s="644"/>
      <c r="CE32" s="645"/>
      <c r="CF32" s="618" t="s">
        <v>322</v>
      </c>
      <c r="CG32" s="619"/>
      <c r="CH32" s="619"/>
      <c r="CI32" s="619"/>
      <c r="CJ32" s="619"/>
      <c r="CK32" s="619"/>
      <c r="CL32" s="619"/>
      <c r="CM32" s="619"/>
      <c r="CN32" s="619"/>
      <c r="CO32" s="619"/>
      <c r="CP32" s="619"/>
      <c r="CQ32" s="620"/>
      <c r="CR32" s="621" t="s">
        <v>131</v>
      </c>
      <c r="CS32" s="622"/>
      <c r="CT32" s="622"/>
      <c r="CU32" s="622"/>
      <c r="CV32" s="622"/>
      <c r="CW32" s="622"/>
      <c r="CX32" s="622"/>
      <c r="CY32" s="623"/>
      <c r="CZ32" s="624" t="s">
        <v>131</v>
      </c>
      <c r="DA32" s="636"/>
      <c r="DB32" s="636"/>
      <c r="DC32" s="637"/>
      <c r="DD32" s="627" t="s">
        <v>131</v>
      </c>
      <c r="DE32" s="622"/>
      <c r="DF32" s="622"/>
      <c r="DG32" s="622"/>
      <c r="DH32" s="622"/>
      <c r="DI32" s="622"/>
      <c r="DJ32" s="622"/>
      <c r="DK32" s="623"/>
      <c r="DL32" s="627" t="s">
        <v>131</v>
      </c>
      <c r="DM32" s="622"/>
      <c r="DN32" s="622"/>
      <c r="DO32" s="622"/>
      <c r="DP32" s="622"/>
      <c r="DQ32" s="622"/>
      <c r="DR32" s="622"/>
      <c r="DS32" s="622"/>
      <c r="DT32" s="622"/>
      <c r="DU32" s="622"/>
      <c r="DV32" s="623"/>
      <c r="DW32" s="624" t="s">
        <v>141</v>
      </c>
      <c r="DX32" s="636"/>
      <c r="DY32" s="636"/>
      <c r="DZ32" s="636"/>
      <c r="EA32" s="636"/>
      <c r="EB32" s="636"/>
      <c r="EC32" s="652"/>
    </row>
    <row r="33" spans="2:133" ht="11.25" customHeight="1" x14ac:dyDescent="0.15">
      <c r="B33" s="618" t="s">
        <v>323</v>
      </c>
      <c r="C33" s="619"/>
      <c r="D33" s="619"/>
      <c r="E33" s="619"/>
      <c r="F33" s="619"/>
      <c r="G33" s="619"/>
      <c r="H33" s="619"/>
      <c r="I33" s="619"/>
      <c r="J33" s="619"/>
      <c r="K33" s="619"/>
      <c r="L33" s="619"/>
      <c r="M33" s="619"/>
      <c r="N33" s="619"/>
      <c r="O33" s="619"/>
      <c r="P33" s="619"/>
      <c r="Q33" s="620"/>
      <c r="R33" s="621">
        <v>299197</v>
      </c>
      <c r="S33" s="622"/>
      <c r="T33" s="622"/>
      <c r="U33" s="622"/>
      <c r="V33" s="622"/>
      <c r="W33" s="622"/>
      <c r="X33" s="622"/>
      <c r="Y33" s="623"/>
      <c r="Z33" s="663">
        <v>2</v>
      </c>
      <c r="AA33" s="663"/>
      <c r="AB33" s="663"/>
      <c r="AC33" s="663"/>
      <c r="AD33" s="664">
        <v>27919</v>
      </c>
      <c r="AE33" s="664"/>
      <c r="AF33" s="664"/>
      <c r="AG33" s="664"/>
      <c r="AH33" s="664"/>
      <c r="AI33" s="664"/>
      <c r="AJ33" s="664"/>
      <c r="AK33" s="664"/>
      <c r="AL33" s="624">
        <v>0.3</v>
      </c>
      <c r="AM33" s="625"/>
      <c r="AN33" s="625"/>
      <c r="AO33" s="665"/>
      <c r="AP33" s="668"/>
      <c r="AQ33" s="669"/>
      <c r="AR33" s="669"/>
      <c r="AS33" s="669"/>
      <c r="AT33" s="695"/>
      <c r="AU33" s="219"/>
      <c r="AV33" s="219"/>
      <c r="AW33" s="219"/>
      <c r="AX33" s="602" t="s">
        <v>324</v>
      </c>
      <c r="AY33" s="603"/>
      <c r="AZ33" s="603"/>
      <c r="BA33" s="603"/>
      <c r="BB33" s="603"/>
      <c r="BC33" s="603"/>
      <c r="BD33" s="603"/>
      <c r="BE33" s="603"/>
      <c r="BF33" s="604"/>
      <c r="BG33" s="682">
        <v>98.8</v>
      </c>
      <c r="BH33" s="606"/>
      <c r="BI33" s="606"/>
      <c r="BJ33" s="606"/>
      <c r="BK33" s="606"/>
      <c r="BL33" s="606"/>
      <c r="BM33" s="656">
        <v>98</v>
      </c>
      <c r="BN33" s="606"/>
      <c r="BO33" s="606"/>
      <c r="BP33" s="606"/>
      <c r="BQ33" s="650"/>
      <c r="BR33" s="682">
        <v>99.5</v>
      </c>
      <c r="BS33" s="606"/>
      <c r="BT33" s="606"/>
      <c r="BU33" s="606"/>
      <c r="BV33" s="606"/>
      <c r="BW33" s="606"/>
      <c r="BX33" s="656">
        <v>98.7</v>
      </c>
      <c r="BY33" s="606"/>
      <c r="BZ33" s="606"/>
      <c r="CA33" s="606"/>
      <c r="CB33" s="650"/>
      <c r="CD33" s="618" t="s">
        <v>325</v>
      </c>
      <c r="CE33" s="619"/>
      <c r="CF33" s="619"/>
      <c r="CG33" s="619"/>
      <c r="CH33" s="619"/>
      <c r="CI33" s="619"/>
      <c r="CJ33" s="619"/>
      <c r="CK33" s="619"/>
      <c r="CL33" s="619"/>
      <c r="CM33" s="619"/>
      <c r="CN33" s="619"/>
      <c r="CO33" s="619"/>
      <c r="CP33" s="619"/>
      <c r="CQ33" s="620"/>
      <c r="CR33" s="621">
        <v>6670926</v>
      </c>
      <c r="CS33" s="634"/>
      <c r="CT33" s="634"/>
      <c r="CU33" s="634"/>
      <c r="CV33" s="634"/>
      <c r="CW33" s="634"/>
      <c r="CX33" s="634"/>
      <c r="CY33" s="635"/>
      <c r="CZ33" s="624">
        <v>47.4</v>
      </c>
      <c r="DA33" s="636"/>
      <c r="DB33" s="636"/>
      <c r="DC33" s="637"/>
      <c r="DD33" s="627">
        <v>5428027</v>
      </c>
      <c r="DE33" s="634"/>
      <c r="DF33" s="634"/>
      <c r="DG33" s="634"/>
      <c r="DH33" s="634"/>
      <c r="DI33" s="634"/>
      <c r="DJ33" s="634"/>
      <c r="DK33" s="635"/>
      <c r="DL33" s="627">
        <v>3840948</v>
      </c>
      <c r="DM33" s="634"/>
      <c r="DN33" s="634"/>
      <c r="DO33" s="634"/>
      <c r="DP33" s="634"/>
      <c r="DQ33" s="634"/>
      <c r="DR33" s="634"/>
      <c r="DS33" s="634"/>
      <c r="DT33" s="634"/>
      <c r="DU33" s="634"/>
      <c r="DV33" s="635"/>
      <c r="DW33" s="624">
        <v>42.8</v>
      </c>
      <c r="DX33" s="636"/>
      <c r="DY33" s="636"/>
      <c r="DZ33" s="636"/>
      <c r="EA33" s="636"/>
      <c r="EB33" s="636"/>
      <c r="EC33" s="652"/>
    </row>
    <row r="34" spans="2:133" ht="11.25" customHeight="1" x14ac:dyDescent="0.15">
      <c r="B34" s="618" t="s">
        <v>326</v>
      </c>
      <c r="C34" s="619"/>
      <c r="D34" s="619"/>
      <c r="E34" s="619"/>
      <c r="F34" s="619"/>
      <c r="G34" s="619"/>
      <c r="H34" s="619"/>
      <c r="I34" s="619"/>
      <c r="J34" s="619"/>
      <c r="K34" s="619"/>
      <c r="L34" s="619"/>
      <c r="M34" s="619"/>
      <c r="N34" s="619"/>
      <c r="O34" s="619"/>
      <c r="P34" s="619"/>
      <c r="Q34" s="620"/>
      <c r="R34" s="621">
        <v>176609</v>
      </c>
      <c r="S34" s="622"/>
      <c r="T34" s="622"/>
      <c r="U34" s="622"/>
      <c r="V34" s="622"/>
      <c r="W34" s="622"/>
      <c r="X34" s="622"/>
      <c r="Y34" s="623"/>
      <c r="Z34" s="663">
        <v>1.2</v>
      </c>
      <c r="AA34" s="663"/>
      <c r="AB34" s="663"/>
      <c r="AC34" s="663"/>
      <c r="AD34" s="664" t="s">
        <v>244</v>
      </c>
      <c r="AE34" s="664"/>
      <c r="AF34" s="664"/>
      <c r="AG34" s="664"/>
      <c r="AH34" s="664"/>
      <c r="AI34" s="664"/>
      <c r="AJ34" s="664"/>
      <c r="AK34" s="664"/>
      <c r="AL34" s="624" t="s">
        <v>141</v>
      </c>
      <c r="AM34" s="625"/>
      <c r="AN34" s="625"/>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327</v>
      </c>
      <c r="CE34" s="619"/>
      <c r="CF34" s="619"/>
      <c r="CG34" s="619"/>
      <c r="CH34" s="619"/>
      <c r="CI34" s="619"/>
      <c r="CJ34" s="619"/>
      <c r="CK34" s="619"/>
      <c r="CL34" s="619"/>
      <c r="CM34" s="619"/>
      <c r="CN34" s="619"/>
      <c r="CO34" s="619"/>
      <c r="CP34" s="619"/>
      <c r="CQ34" s="620"/>
      <c r="CR34" s="621">
        <v>2249448</v>
      </c>
      <c r="CS34" s="622"/>
      <c r="CT34" s="622"/>
      <c r="CU34" s="622"/>
      <c r="CV34" s="622"/>
      <c r="CW34" s="622"/>
      <c r="CX34" s="622"/>
      <c r="CY34" s="623"/>
      <c r="CZ34" s="624">
        <v>16</v>
      </c>
      <c r="DA34" s="636"/>
      <c r="DB34" s="636"/>
      <c r="DC34" s="637"/>
      <c r="DD34" s="627">
        <v>1786453</v>
      </c>
      <c r="DE34" s="622"/>
      <c r="DF34" s="622"/>
      <c r="DG34" s="622"/>
      <c r="DH34" s="622"/>
      <c r="DI34" s="622"/>
      <c r="DJ34" s="622"/>
      <c r="DK34" s="623"/>
      <c r="DL34" s="627">
        <v>1483771</v>
      </c>
      <c r="DM34" s="622"/>
      <c r="DN34" s="622"/>
      <c r="DO34" s="622"/>
      <c r="DP34" s="622"/>
      <c r="DQ34" s="622"/>
      <c r="DR34" s="622"/>
      <c r="DS34" s="622"/>
      <c r="DT34" s="622"/>
      <c r="DU34" s="622"/>
      <c r="DV34" s="623"/>
      <c r="DW34" s="624">
        <v>16.5</v>
      </c>
      <c r="DX34" s="636"/>
      <c r="DY34" s="636"/>
      <c r="DZ34" s="636"/>
      <c r="EA34" s="636"/>
      <c r="EB34" s="636"/>
      <c r="EC34" s="652"/>
    </row>
    <row r="35" spans="2:133" ht="11.25" customHeight="1" x14ac:dyDescent="0.15">
      <c r="B35" s="618" t="s">
        <v>328</v>
      </c>
      <c r="C35" s="619"/>
      <c r="D35" s="619"/>
      <c r="E35" s="619"/>
      <c r="F35" s="619"/>
      <c r="G35" s="619"/>
      <c r="H35" s="619"/>
      <c r="I35" s="619"/>
      <c r="J35" s="619"/>
      <c r="K35" s="619"/>
      <c r="L35" s="619"/>
      <c r="M35" s="619"/>
      <c r="N35" s="619"/>
      <c r="O35" s="619"/>
      <c r="P35" s="619"/>
      <c r="Q35" s="620"/>
      <c r="R35" s="621">
        <v>715090</v>
      </c>
      <c r="S35" s="622"/>
      <c r="T35" s="622"/>
      <c r="U35" s="622"/>
      <c r="V35" s="622"/>
      <c r="W35" s="622"/>
      <c r="X35" s="622"/>
      <c r="Y35" s="623"/>
      <c r="Z35" s="663">
        <v>4.8</v>
      </c>
      <c r="AA35" s="663"/>
      <c r="AB35" s="663"/>
      <c r="AC35" s="663"/>
      <c r="AD35" s="664" t="s">
        <v>141</v>
      </c>
      <c r="AE35" s="664"/>
      <c r="AF35" s="664"/>
      <c r="AG35" s="664"/>
      <c r="AH35" s="664"/>
      <c r="AI35" s="664"/>
      <c r="AJ35" s="664"/>
      <c r="AK35" s="664"/>
      <c r="AL35" s="624" t="s">
        <v>131</v>
      </c>
      <c r="AM35" s="625"/>
      <c r="AN35" s="625"/>
      <c r="AO35" s="665"/>
      <c r="AP35" s="222"/>
      <c r="AQ35" s="679" t="s">
        <v>329</v>
      </c>
      <c r="AR35" s="680"/>
      <c r="AS35" s="680"/>
      <c r="AT35" s="680"/>
      <c r="AU35" s="680"/>
      <c r="AV35" s="680"/>
      <c r="AW35" s="680"/>
      <c r="AX35" s="680"/>
      <c r="AY35" s="680"/>
      <c r="AZ35" s="680"/>
      <c r="BA35" s="680"/>
      <c r="BB35" s="680"/>
      <c r="BC35" s="680"/>
      <c r="BD35" s="680"/>
      <c r="BE35" s="680"/>
      <c r="BF35" s="681"/>
      <c r="BG35" s="679" t="s">
        <v>330</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331</v>
      </c>
      <c r="CE35" s="619"/>
      <c r="CF35" s="619"/>
      <c r="CG35" s="619"/>
      <c r="CH35" s="619"/>
      <c r="CI35" s="619"/>
      <c r="CJ35" s="619"/>
      <c r="CK35" s="619"/>
      <c r="CL35" s="619"/>
      <c r="CM35" s="619"/>
      <c r="CN35" s="619"/>
      <c r="CO35" s="619"/>
      <c r="CP35" s="619"/>
      <c r="CQ35" s="620"/>
      <c r="CR35" s="621">
        <v>250095</v>
      </c>
      <c r="CS35" s="634"/>
      <c r="CT35" s="634"/>
      <c r="CU35" s="634"/>
      <c r="CV35" s="634"/>
      <c r="CW35" s="634"/>
      <c r="CX35" s="634"/>
      <c r="CY35" s="635"/>
      <c r="CZ35" s="624">
        <v>1.8</v>
      </c>
      <c r="DA35" s="636"/>
      <c r="DB35" s="636"/>
      <c r="DC35" s="637"/>
      <c r="DD35" s="627">
        <v>228323</v>
      </c>
      <c r="DE35" s="634"/>
      <c r="DF35" s="634"/>
      <c r="DG35" s="634"/>
      <c r="DH35" s="634"/>
      <c r="DI35" s="634"/>
      <c r="DJ35" s="634"/>
      <c r="DK35" s="635"/>
      <c r="DL35" s="627">
        <v>228323</v>
      </c>
      <c r="DM35" s="634"/>
      <c r="DN35" s="634"/>
      <c r="DO35" s="634"/>
      <c r="DP35" s="634"/>
      <c r="DQ35" s="634"/>
      <c r="DR35" s="634"/>
      <c r="DS35" s="634"/>
      <c r="DT35" s="634"/>
      <c r="DU35" s="634"/>
      <c r="DV35" s="635"/>
      <c r="DW35" s="624">
        <v>2.5</v>
      </c>
      <c r="DX35" s="636"/>
      <c r="DY35" s="636"/>
      <c r="DZ35" s="636"/>
      <c r="EA35" s="636"/>
      <c r="EB35" s="636"/>
      <c r="EC35" s="652"/>
    </row>
    <row r="36" spans="2:133" ht="11.25" customHeight="1" x14ac:dyDescent="0.15">
      <c r="B36" s="618" t="s">
        <v>332</v>
      </c>
      <c r="C36" s="619"/>
      <c r="D36" s="619"/>
      <c r="E36" s="619"/>
      <c r="F36" s="619"/>
      <c r="G36" s="619"/>
      <c r="H36" s="619"/>
      <c r="I36" s="619"/>
      <c r="J36" s="619"/>
      <c r="K36" s="619"/>
      <c r="L36" s="619"/>
      <c r="M36" s="619"/>
      <c r="N36" s="619"/>
      <c r="O36" s="619"/>
      <c r="P36" s="619"/>
      <c r="Q36" s="620"/>
      <c r="R36" s="621">
        <v>501416</v>
      </c>
      <c r="S36" s="622"/>
      <c r="T36" s="622"/>
      <c r="U36" s="622"/>
      <c r="V36" s="622"/>
      <c r="W36" s="622"/>
      <c r="X36" s="622"/>
      <c r="Y36" s="623"/>
      <c r="Z36" s="663">
        <v>3.3</v>
      </c>
      <c r="AA36" s="663"/>
      <c r="AB36" s="663"/>
      <c r="AC36" s="663"/>
      <c r="AD36" s="664" t="s">
        <v>244</v>
      </c>
      <c r="AE36" s="664"/>
      <c r="AF36" s="664"/>
      <c r="AG36" s="664"/>
      <c r="AH36" s="664"/>
      <c r="AI36" s="664"/>
      <c r="AJ36" s="664"/>
      <c r="AK36" s="664"/>
      <c r="AL36" s="624" t="s">
        <v>131</v>
      </c>
      <c r="AM36" s="625"/>
      <c r="AN36" s="625"/>
      <c r="AO36" s="665"/>
      <c r="AP36" s="222"/>
      <c r="AQ36" s="670" t="s">
        <v>333</v>
      </c>
      <c r="AR36" s="671"/>
      <c r="AS36" s="671"/>
      <c r="AT36" s="671"/>
      <c r="AU36" s="671"/>
      <c r="AV36" s="671"/>
      <c r="AW36" s="671"/>
      <c r="AX36" s="671"/>
      <c r="AY36" s="672"/>
      <c r="AZ36" s="673">
        <v>1847577</v>
      </c>
      <c r="BA36" s="674"/>
      <c r="BB36" s="674"/>
      <c r="BC36" s="674"/>
      <c r="BD36" s="674"/>
      <c r="BE36" s="674"/>
      <c r="BF36" s="675"/>
      <c r="BG36" s="676" t="s">
        <v>334</v>
      </c>
      <c r="BH36" s="677"/>
      <c r="BI36" s="677"/>
      <c r="BJ36" s="677"/>
      <c r="BK36" s="677"/>
      <c r="BL36" s="677"/>
      <c r="BM36" s="677"/>
      <c r="BN36" s="677"/>
      <c r="BO36" s="677"/>
      <c r="BP36" s="677"/>
      <c r="BQ36" s="677"/>
      <c r="BR36" s="677"/>
      <c r="BS36" s="677"/>
      <c r="BT36" s="677"/>
      <c r="BU36" s="678"/>
      <c r="BV36" s="673">
        <v>151172</v>
      </c>
      <c r="BW36" s="674"/>
      <c r="BX36" s="674"/>
      <c r="BY36" s="674"/>
      <c r="BZ36" s="674"/>
      <c r="CA36" s="674"/>
      <c r="CB36" s="675"/>
      <c r="CD36" s="618" t="s">
        <v>335</v>
      </c>
      <c r="CE36" s="619"/>
      <c r="CF36" s="619"/>
      <c r="CG36" s="619"/>
      <c r="CH36" s="619"/>
      <c r="CI36" s="619"/>
      <c r="CJ36" s="619"/>
      <c r="CK36" s="619"/>
      <c r="CL36" s="619"/>
      <c r="CM36" s="619"/>
      <c r="CN36" s="619"/>
      <c r="CO36" s="619"/>
      <c r="CP36" s="619"/>
      <c r="CQ36" s="620"/>
      <c r="CR36" s="621">
        <v>2067409</v>
      </c>
      <c r="CS36" s="622"/>
      <c r="CT36" s="622"/>
      <c r="CU36" s="622"/>
      <c r="CV36" s="622"/>
      <c r="CW36" s="622"/>
      <c r="CX36" s="622"/>
      <c r="CY36" s="623"/>
      <c r="CZ36" s="624">
        <v>14.7</v>
      </c>
      <c r="DA36" s="636"/>
      <c r="DB36" s="636"/>
      <c r="DC36" s="637"/>
      <c r="DD36" s="627">
        <v>1785742</v>
      </c>
      <c r="DE36" s="622"/>
      <c r="DF36" s="622"/>
      <c r="DG36" s="622"/>
      <c r="DH36" s="622"/>
      <c r="DI36" s="622"/>
      <c r="DJ36" s="622"/>
      <c r="DK36" s="623"/>
      <c r="DL36" s="627">
        <v>849446</v>
      </c>
      <c r="DM36" s="622"/>
      <c r="DN36" s="622"/>
      <c r="DO36" s="622"/>
      <c r="DP36" s="622"/>
      <c r="DQ36" s="622"/>
      <c r="DR36" s="622"/>
      <c r="DS36" s="622"/>
      <c r="DT36" s="622"/>
      <c r="DU36" s="622"/>
      <c r="DV36" s="623"/>
      <c r="DW36" s="624">
        <v>9.5</v>
      </c>
      <c r="DX36" s="636"/>
      <c r="DY36" s="636"/>
      <c r="DZ36" s="636"/>
      <c r="EA36" s="636"/>
      <c r="EB36" s="636"/>
      <c r="EC36" s="652"/>
    </row>
    <row r="37" spans="2:133" ht="11.25" customHeight="1" x14ac:dyDescent="0.15">
      <c r="B37" s="618" t="s">
        <v>336</v>
      </c>
      <c r="C37" s="619"/>
      <c r="D37" s="619"/>
      <c r="E37" s="619"/>
      <c r="F37" s="619"/>
      <c r="G37" s="619"/>
      <c r="H37" s="619"/>
      <c r="I37" s="619"/>
      <c r="J37" s="619"/>
      <c r="K37" s="619"/>
      <c r="L37" s="619"/>
      <c r="M37" s="619"/>
      <c r="N37" s="619"/>
      <c r="O37" s="619"/>
      <c r="P37" s="619"/>
      <c r="Q37" s="620"/>
      <c r="R37" s="621">
        <v>270080</v>
      </c>
      <c r="S37" s="622"/>
      <c r="T37" s="622"/>
      <c r="U37" s="622"/>
      <c r="V37" s="622"/>
      <c r="W37" s="622"/>
      <c r="X37" s="622"/>
      <c r="Y37" s="623"/>
      <c r="Z37" s="663">
        <v>1.8</v>
      </c>
      <c r="AA37" s="663"/>
      <c r="AB37" s="663"/>
      <c r="AC37" s="663"/>
      <c r="AD37" s="664">
        <v>4538</v>
      </c>
      <c r="AE37" s="664"/>
      <c r="AF37" s="664"/>
      <c r="AG37" s="664"/>
      <c r="AH37" s="664"/>
      <c r="AI37" s="664"/>
      <c r="AJ37" s="664"/>
      <c r="AK37" s="664"/>
      <c r="AL37" s="624">
        <v>0.1</v>
      </c>
      <c r="AM37" s="625"/>
      <c r="AN37" s="625"/>
      <c r="AO37" s="665"/>
      <c r="AQ37" s="658" t="s">
        <v>337</v>
      </c>
      <c r="AR37" s="659"/>
      <c r="AS37" s="659"/>
      <c r="AT37" s="659"/>
      <c r="AU37" s="659"/>
      <c r="AV37" s="659"/>
      <c r="AW37" s="659"/>
      <c r="AX37" s="659"/>
      <c r="AY37" s="660"/>
      <c r="AZ37" s="621">
        <v>520880</v>
      </c>
      <c r="BA37" s="622"/>
      <c r="BB37" s="622"/>
      <c r="BC37" s="622"/>
      <c r="BD37" s="634"/>
      <c r="BE37" s="634"/>
      <c r="BF37" s="661"/>
      <c r="BG37" s="618" t="s">
        <v>338</v>
      </c>
      <c r="BH37" s="619"/>
      <c r="BI37" s="619"/>
      <c r="BJ37" s="619"/>
      <c r="BK37" s="619"/>
      <c r="BL37" s="619"/>
      <c r="BM37" s="619"/>
      <c r="BN37" s="619"/>
      <c r="BO37" s="619"/>
      <c r="BP37" s="619"/>
      <c r="BQ37" s="619"/>
      <c r="BR37" s="619"/>
      <c r="BS37" s="619"/>
      <c r="BT37" s="619"/>
      <c r="BU37" s="620"/>
      <c r="BV37" s="621">
        <v>143792</v>
      </c>
      <c r="BW37" s="622"/>
      <c r="BX37" s="622"/>
      <c r="BY37" s="622"/>
      <c r="BZ37" s="622"/>
      <c r="CA37" s="622"/>
      <c r="CB37" s="662"/>
      <c r="CD37" s="618" t="s">
        <v>339</v>
      </c>
      <c r="CE37" s="619"/>
      <c r="CF37" s="619"/>
      <c r="CG37" s="619"/>
      <c r="CH37" s="619"/>
      <c r="CI37" s="619"/>
      <c r="CJ37" s="619"/>
      <c r="CK37" s="619"/>
      <c r="CL37" s="619"/>
      <c r="CM37" s="619"/>
      <c r="CN37" s="619"/>
      <c r="CO37" s="619"/>
      <c r="CP37" s="619"/>
      <c r="CQ37" s="620"/>
      <c r="CR37" s="621">
        <v>734739</v>
      </c>
      <c r="CS37" s="634"/>
      <c r="CT37" s="634"/>
      <c r="CU37" s="634"/>
      <c r="CV37" s="634"/>
      <c r="CW37" s="634"/>
      <c r="CX37" s="634"/>
      <c r="CY37" s="635"/>
      <c r="CZ37" s="624">
        <v>5.2</v>
      </c>
      <c r="DA37" s="636"/>
      <c r="DB37" s="636"/>
      <c r="DC37" s="637"/>
      <c r="DD37" s="627">
        <v>734739</v>
      </c>
      <c r="DE37" s="634"/>
      <c r="DF37" s="634"/>
      <c r="DG37" s="634"/>
      <c r="DH37" s="634"/>
      <c r="DI37" s="634"/>
      <c r="DJ37" s="634"/>
      <c r="DK37" s="635"/>
      <c r="DL37" s="627">
        <v>593807</v>
      </c>
      <c r="DM37" s="634"/>
      <c r="DN37" s="634"/>
      <c r="DO37" s="634"/>
      <c r="DP37" s="634"/>
      <c r="DQ37" s="634"/>
      <c r="DR37" s="634"/>
      <c r="DS37" s="634"/>
      <c r="DT37" s="634"/>
      <c r="DU37" s="634"/>
      <c r="DV37" s="635"/>
      <c r="DW37" s="624">
        <v>6.6</v>
      </c>
      <c r="DX37" s="636"/>
      <c r="DY37" s="636"/>
      <c r="DZ37" s="636"/>
      <c r="EA37" s="636"/>
      <c r="EB37" s="636"/>
      <c r="EC37" s="652"/>
    </row>
    <row r="38" spans="2:133" ht="11.25" customHeight="1" x14ac:dyDescent="0.15">
      <c r="B38" s="618" t="s">
        <v>340</v>
      </c>
      <c r="C38" s="619"/>
      <c r="D38" s="619"/>
      <c r="E38" s="619"/>
      <c r="F38" s="619"/>
      <c r="G38" s="619"/>
      <c r="H38" s="619"/>
      <c r="I38" s="619"/>
      <c r="J38" s="619"/>
      <c r="K38" s="619"/>
      <c r="L38" s="619"/>
      <c r="M38" s="619"/>
      <c r="N38" s="619"/>
      <c r="O38" s="619"/>
      <c r="P38" s="619"/>
      <c r="Q38" s="620"/>
      <c r="R38" s="621">
        <v>851300</v>
      </c>
      <c r="S38" s="622"/>
      <c r="T38" s="622"/>
      <c r="U38" s="622"/>
      <c r="V38" s="622"/>
      <c r="W38" s="622"/>
      <c r="X38" s="622"/>
      <c r="Y38" s="623"/>
      <c r="Z38" s="663">
        <v>5.7</v>
      </c>
      <c r="AA38" s="663"/>
      <c r="AB38" s="663"/>
      <c r="AC38" s="663"/>
      <c r="AD38" s="664" t="s">
        <v>244</v>
      </c>
      <c r="AE38" s="664"/>
      <c r="AF38" s="664"/>
      <c r="AG38" s="664"/>
      <c r="AH38" s="664"/>
      <c r="AI38" s="664"/>
      <c r="AJ38" s="664"/>
      <c r="AK38" s="664"/>
      <c r="AL38" s="624" t="s">
        <v>244</v>
      </c>
      <c r="AM38" s="625"/>
      <c r="AN38" s="625"/>
      <c r="AO38" s="665"/>
      <c r="AQ38" s="658" t="s">
        <v>341</v>
      </c>
      <c r="AR38" s="659"/>
      <c r="AS38" s="659"/>
      <c r="AT38" s="659"/>
      <c r="AU38" s="659"/>
      <c r="AV38" s="659"/>
      <c r="AW38" s="659"/>
      <c r="AX38" s="659"/>
      <c r="AY38" s="660"/>
      <c r="AZ38" s="621">
        <v>175909</v>
      </c>
      <c r="BA38" s="622"/>
      <c r="BB38" s="622"/>
      <c r="BC38" s="622"/>
      <c r="BD38" s="634"/>
      <c r="BE38" s="634"/>
      <c r="BF38" s="661"/>
      <c r="BG38" s="618" t="s">
        <v>342</v>
      </c>
      <c r="BH38" s="619"/>
      <c r="BI38" s="619"/>
      <c r="BJ38" s="619"/>
      <c r="BK38" s="619"/>
      <c r="BL38" s="619"/>
      <c r="BM38" s="619"/>
      <c r="BN38" s="619"/>
      <c r="BO38" s="619"/>
      <c r="BP38" s="619"/>
      <c r="BQ38" s="619"/>
      <c r="BR38" s="619"/>
      <c r="BS38" s="619"/>
      <c r="BT38" s="619"/>
      <c r="BU38" s="620"/>
      <c r="BV38" s="621">
        <v>3073</v>
      </c>
      <c r="BW38" s="622"/>
      <c r="BX38" s="622"/>
      <c r="BY38" s="622"/>
      <c r="BZ38" s="622"/>
      <c r="CA38" s="622"/>
      <c r="CB38" s="662"/>
      <c r="CD38" s="618" t="s">
        <v>343</v>
      </c>
      <c r="CE38" s="619"/>
      <c r="CF38" s="619"/>
      <c r="CG38" s="619"/>
      <c r="CH38" s="619"/>
      <c r="CI38" s="619"/>
      <c r="CJ38" s="619"/>
      <c r="CK38" s="619"/>
      <c r="CL38" s="619"/>
      <c r="CM38" s="619"/>
      <c r="CN38" s="619"/>
      <c r="CO38" s="619"/>
      <c r="CP38" s="619"/>
      <c r="CQ38" s="620"/>
      <c r="CR38" s="621">
        <v>1546296</v>
      </c>
      <c r="CS38" s="622"/>
      <c r="CT38" s="622"/>
      <c r="CU38" s="622"/>
      <c r="CV38" s="622"/>
      <c r="CW38" s="622"/>
      <c r="CX38" s="622"/>
      <c r="CY38" s="623"/>
      <c r="CZ38" s="624">
        <v>11</v>
      </c>
      <c r="DA38" s="636"/>
      <c r="DB38" s="636"/>
      <c r="DC38" s="637"/>
      <c r="DD38" s="627">
        <v>1370332</v>
      </c>
      <c r="DE38" s="622"/>
      <c r="DF38" s="622"/>
      <c r="DG38" s="622"/>
      <c r="DH38" s="622"/>
      <c r="DI38" s="622"/>
      <c r="DJ38" s="622"/>
      <c r="DK38" s="623"/>
      <c r="DL38" s="627">
        <v>1279408</v>
      </c>
      <c r="DM38" s="622"/>
      <c r="DN38" s="622"/>
      <c r="DO38" s="622"/>
      <c r="DP38" s="622"/>
      <c r="DQ38" s="622"/>
      <c r="DR38" s="622"/>
      <c r="DS38" s="622"/>
      <c r="DT38" s="622"/>
      <c r="DU38" s="622"/>
      <c r="DV38" s="623"/>
      <c r="DW38" s="624">
        <v>14.2</v>
      </c>
      <c r="DX38" s="636"/>
      <c r="DY38" s="636"/>
      <c r="DZ38" s="636"/>
      <c r="EA38" s="636"/>
      <c r="EB38" s="636"/>
      <c r="EC38" s="652"/>
    </row>
    <row r="39" spans="2:133" ht="11.25" customHeight="1" x14ac:dyDescent="0.15">
      <c r="B39" s="618" t="s">
        <v>344</v>
      </c>
      <c r="C39" s="619"/>
      <c r="D39" s="619"/>
      <c r="E39" s="619"/>
      <c r="F39" s="619"/>
      <c r="G39" s="619"/>
      <c r="H39" s="619"/>
      <c r="I39" s="619"/>
      <c r="J39" s="619"/>
      <c r="K39" s="619"/>
      <c r="L39" s="619"/>
      <c r="M39" s="619"/>
      <c r="N39" s="619"/>
      <c r="O39" s="619"/>
      <c r="P39" s="619"/>
      <c r="Q39" s="620"/>
      <c r="R39" s="621" t="s">
        <v>131</v>
      </c>
      <c r="S39" s="622"/>
      <c r="T39" s="622"/>
      <c r="U39" s="622"/>
      <c r="V39" s="622"/>
      <c r="W39" s="622"/>
      <c r="X39" s="622"/>
      <c r="Y39" s="623"/>
      <c r="Z39" s="663" t="s">
        <v>131</v>
      </c>
      <c r="AA39" s="663"/>
      <c r="AB39" s="663"/>
      <c r="AC39" s="663"/>
      <c r="AD39" s="664" t="s">
        <v>131</v>
      </c>
      <c r="AE39" s="664"/>
      <c r="AF39" s="664"/>
      <c r="AG39" s="664"/>
      <c r="AH39" s="664"/>
      <c r="AI39" s="664"/>
      <c r="AJ39" s="664"/>
      <c r="AK39" s="664"/>
      <c r="AL39" s="624" t="s">
        <v>244</v>
      </c>
      <c r="AM39" s="625"/>
      <c r="AN39" s="625"/>
      <c r="AO39" s="665"/>
      <c r="AQ39" s="658" t="s">
        <v>345</v>
      </c>
      <c r="AR39" s="659"/>
      <c r="AS39" s="659"/>
      <c r="AT39" s="659"/>
      <c r="AU39" s="659"/>
      <c r="AV39" s="659"/>
      <c r="AW39" s="659"/>
      <c r="AX39" s="659"/>
      <c r="AY39" s="660"/>
      <c r="AZ39" s="621">
        <v>121811</v>
      </c>
      <c r="BA39" s="622"/>
      <c r="BB39" s="622"/>
      <c r="BC39" s="622"/>
      <c r="BD39" s="634"/>
      <c r="BE39" s="634"/>
      <c r="BF39" s="661"/>
      <c r="BG39" s="618" t="s">
        <v>346</v>
      </c>
      <c r="BH39" s="619"/>
      <c r="BI39" s="619"/>
      <c r="BJ39" s="619"/>
      <c r="BK39" s="619"/>
      <c r="BL39" s="619"/>
      <c r="BM39" s="619"/>
      <c r="BN39" s="619"/>
      <c r="BO39" s="619"/>
      <c r="BP39" s="619"/>
      <c r="BQ39" s="619"/>
      <c r="BR39" s="619"/>
      <c r="BS39" s="619"/>
      <c r="BT39" s="619"/>
      <c r="BU39" s="620"/>
      <c r="BV39" s="621">
        <v>4931</v>
      </c>
      <c r="BW39" s="622"/>
      <c r="BX39" s="622"/>
      <c r="BY39" s="622"/>
      <c r="BZ39" s="622"/>
      <c r="CA39" s="622"/>
      <c r="CB39" s="662"/>
      <c r="CD39" s="618" t="s">
        <v>347</v>
      </c>
      <c r="CE39" s="619"/>
      <c r="CF39" s="619"/>
      <c r="CG39" s="619"/>
      <c r="CH39" s="619"/>
      <c r="CI39" s="619"/>
      <c r="CJ39" s="619"/>
      <c r="CK39" s="619"/>
      <c r="CL39" s="619"/>
      <c r="CM39" s="619"/>
      <c r="CN39" s="619"/>
      <c r="CO39" s="619"/>
      <c r="CP39" s="619"/>
      <c r="CQ39" s="620"/>
      <c r="CR39" s="621">
        <v>502678</v>
      </c>
      <c r="CS39" s="634"/>
      <c r="CT39" s="634"/>
      <c r="CU39" s="634"/>
      <c r="CV39" s="634"/>
      <c r="CW39" s="634"/>
      <c r="CX39" s="634"/>
      <c r="CY39" s="635"/>
      <c r="CZ39" s="624">
        <v>3.6</v>
      </c>
      <c r="DA39" s="636"/>
      <c r="DB39" s="636"/>
      <c r="DC39" s="637"/>
      <c r="DD39" s="627">
        <v>257177</v>
      </c>
      <c r="DE39" s="634"/>
      <c r="DF39" s="634"/>
      <c r="DG39" s="634"/>
      <c r="DH39" s="634"/>
      <c r="DI39" s="634"/>
      <c r="DJ39" s="634"/>
      <c r="DK39" s="635"/>
      <c r="DL39" s="627" t="s">
        <v>131</v>
      </c>
      <c r="DM39" s="634"/>
      <c r="DN39" s="634"/>
      <c r="DO39" s="634"/>
      <c r="DP39" s="634"/>
      <c r="DQ39" s="634"/>
      <c r="DR39" s="634"/>
      <c r="DS39" s="634"/>
      <c r="DT39" s="634"/>
      <c r="DU39" s="634"/>
      <c r="DV39" s="635"/>
      <c r="DW39" s="624" t="s">
        <v>244</v>
      </c>
      <c r="DX39" s="636"/>
      <c r="DY39" s="636"/>
      <c r="DZ39" s="636"/>
      <c r="EA39" s="636"/>
      <c r="EB39" s="636"/>
      <c r="EC39" s="652"/>
    </row>
    <row r="40" spans="2:133" ht="11.25" customHeight="1" x14ac:dyDescent="0.15">
      <c r="B40" s="618" t="s">
        <v>348</v>
      </c>
      <c r="C40" s="619"/>
      <c r="D40" s="619"/>
      <c r="E40" s="619"/>
      <c r="F40" s="619"/>
      <c r="G40" s="619"/>
      <c r="H40" s="619"/>
      <c r="I40" s="619"/>
      <c r="J40" s="619"/>
      <c r="K40" s="619"/>
      <c r="L40" s="619"/>
      <c r="M40" s="619"/>
      <c r="N40" s="619"/>
      <c r="O40" s="619"/>
      <c r="P40" s="619"/>
      <c r="Q40" s="620"/>
      <c r="R40" s="621">
        <v>102000</v>
      </c>
      <c r="S40" s="622"/>
      <c r="T40" s="622"/>
      <c r="U40" s="622"/>
      <c r="V40" s="622"/>
      <c r="W40" s="622"/>
      <c r="X40" s="622"/>
      <c r="Y40" s="623"/>
      <c r="Z40" s="663">
        <v>0.7</v>
      </c>
      <c r="AA40" s="663"/>
      <c r="AB40" s="663"/>
      <c r="AC40" s="663"/>
      <c r="AD40" s="664" t="s">
        <v>244</v>
      </c>
      <c r="AE40" s="664"/>
      <c r="AF40" s="664"/>
      <c r="AG40" s="664"/>
      <c r="AH40" s="664"/>
      <c r="AI40" s="664"/>
      <c r="AJ40" s="664"/>
      <c r="AK40" s="664"/>
      <c r="AL40" s="624" t="s">
        <v>244</v>
      </c>
      <c r="AM40" s="625"/>
      <c r="AN40" s="625"/>
      <c r="AO40" s="665"/>
      <c r="AQ40" s="658" t="s">
        <v>349</v>
      </c>
      <c r="AR40" s="659"/>
      <c r="AS40" s="659"/>
      <c r="AT40" s="659"/>
      <c r="AU40" s="659"/>
      <c r="AV40" s="659"/>
      <c r="AW40" s="659"/>
      <c r="AX40" s="659"/>
      <c r="AY40" s="660"/>
      <c r="AZ40" s="621">
        <v>3561</v>
      </c>
      <c r="BA40" s="622"/>
      <c r="BB40" s="622"/>
      <c r="BC40" s="622"/>
      <c r="BD40" s="634"/>
      <c r="BE40" s="634"/>
      <c r="BF40" s="661"/>
      <c r="BG40" s="666" t="s">
        <v>350</v>
      </c>
      <c r="BH40" s="667"/>
      <c r="BI40" s="667"/>
      <c r="BJ40" s="667"/>
      <c r="BK40" s="667"/>
      <c r="BL40" s="223"/>
      <c r="BM40" s="619" t="s">
        <v>351</v>
      </c>
      <c r="BN40" s="619"/>
      <c r="BO40" s="619"/>
      <c r="BP40" s="619"/>
      <c r="BQ40" s="619"/>
      <c r="BR40" s="619"/>
      <c r="BS40" s="619"/>
      <c r="BT40" s="619"/>
      <c r="BU40" s="620"/>
      <c r="BV40" s="621">
        <v>92</v>
      </c>
      <c r="BW40" s="622"/>
      <c r="BX40" s="622"/>
      <c r="BY40" s="622"/>
      <c r="BZ40" s="622"/>
      <c r="CA40" s="622"/>
      <c r="CB40" s="662"/>
      <c r="CD40" s="618" t="s">
        <v>352</v>
      </c>
      <c r="CE40" s="619"/>
      <c r="CF40" s="619"/>
      <c r="CG40" s="619"/>
      <c r="CH40" s="619"/>
      <c r="CI40" s="619"/>
      <c r="CJ40" s="619"/>
      <c r="CK40" s="619"/>
      <c r="CL40" s="619"/>
      <c r="CM40" s="619"/>
      <c r="CN40" s="619"/>
      <c r="CO40" s="619"/>
      <c r="CP40" s="619"/>
      <c r="CQ40" s="620"/>
      <c r="CR40" s="621">
        <v>55000</v>
      </c>
      <c r="CS40" s="622"/>
      <c r="CT40" s="622"/>
      <c r="CU40" s="622"/>
      <c r="CV40" s="622"/>
      <c r="CW40" s="622"/>
      <c r="CX40" s="622"/>
      <c r="CY40" s="623"/>
      <c r="CZ40" s="624">
        <v>0.4</v>
      </c>
      <c r="DA40" s="636"/>
      <c r="DB40" s="636"/>
      <c r="DC40" s="637"/>
      <c r="DD40" s="627" t="s">
        <v>131</v>
      </c>
      <c r="DE40" s="622"/>
      <c r="DF40" s="622"/>
      <c r="DG40" s="622"/>
      <c r="DH40" s="622"/>
      <c r="DI40" s="622"/>
      <c r="DJ40" s="622"/>
      <c r="DK40" s="623"/>
      <c r="DL40" s="627" t="s">
        <v>141</v>
      </c>
      <c r="DM40" s="622"/>
      <c r="DN40" s="622"/>
      <c r="DO40" s="622"/>
      <c r="DP40" s="622"/>
      <c r="DQ40" s="622"/>
      <c r="DR40" s="622"/>
      <c r="DS40" s="622"/>
      <c r="DT40" s="622"/>
      <c r="DU40" s="622"/>
      <c r="DV40" s="623"/>
      <c r="DW40" s="624" t="s">
        <v>244</v>
      </c>
      <c r="DX40" s="636"/>
      <c r="DY40" s="636"/>
      <c r="DZ40" s="636"/>
      <c r="EA40" s="636"/>
      <c r="EB40" s="636"/>
      <c r="EC40" s="652"/>
    </row>
    <row r="41" spans="2:133" ht="11.25" customHeight="1" x14ac:dyDescent="0.15">
      <c r="B41" s="602" t="s">
        <v>353</v>
      </c>
      <c r="C41" s="603"/>
      <c r="D41" s="603"/>
      <c r="E41" s="603"/>
      <c r="F41" s="603"/>
      <c r="G41" s="603"/>
      <c r="H41" s="603"/>
      <c r="I41" s="603"/>
      <c r="J41" s="603"/>
      <c r="K41" s="603"/>
      <c r="L41" s="603"/>
      <c r="M41" s="603"/>
      <c r="N41" s="603"/>
      <c r="O41" s="603"/>
      <c r="P41" s="603"/>
      <c r="Q41" s="604"/>
      <c r="R41" s="605">
        <v>15005437</v>
      </c>
      <c r="S41" s="649"/>
      <c r="T41" s="649"/>
      <c r="U41" s="649"/>
      <c r="V41" s="649"/>
      <c r="W41" s="649"/>
      <c r="X41" s="649"/>
      <c r="Y41" s="653"/>
      <c r="Z41" s="654">
        <v>100</v>
      </c>
      <c r="AA41" s="654"/>
      <c r="AB41" s="654"/>
      <c r="AC41" s="654"/>
      <c r="AD41" s="655">
        <v>8882039</v>
      </c>
      <c r="AE41" s="655"/>
      <c r="AF41" s="655"/>
      <c r="AG41" s="655"/>
      <c r="AH41" s="655"/>
      <c r="AI41" s="655"/>
      <c r="AJ41" s="655"/>
      <c r="AK41" s="655"/>
      <c r="AL41" s="608">
        <v>100</v>
      </c>
      <c r="AM41" s="656"/>
      <c r="AN41" s="656"/>
      <c r="AO41" s="657"/>
      <c r="AQ41" s="658" t="s">
        <v>354</v>
      </c>
      <c r="AR41" s="659"/>
      <c r="AS41" s="659"/>
      <c r="AT41" s="659"/>
      <c r="AU41" s="659"/>
      <c r="AV41" s="659"/>
      <c r="AW41" s="659"/>
      <c r="AX41" s="659"/>
      <c r="AY41" s="660"/>
      <c r="AZ41" s="621">
        <v>183206</v>
      </c>
      <c r="BA41" s="622"/>
      <c r="BB41" s="622"/>
      <c r="BC41" s="622"/>
      <c r="BD41" s="634"/>
      <c r="BE41" s="634"/>
      <c r="BF41" s="661"/>
      <c r="BG41" s="666"/>
      <c r="BH41" s="667"/>
      <c r="BI41" s="667"/>
      <c r="BJ41" s="667"/>
      <c r="BK41" s="667"/>
      <c r="BL41" s="223"/>
      <c r="BM41" s="619" t="s">
        <v>355</v>
      </c>
      <c r="BN41" s="619"/>
      <c r="BO41" s="619"/>
      <c r="BP41" s="619"/>
      <c r="BQ41" s="619"/>
      <c r="BR41" s="619"/>
      <c r="BS41" s="619"/>
      <c r="BT41" s="619"/>
      <c r="BU41" s="620"/>
      <c r="BV41" s="621" t="s">
        <v>131</v>
      </c>
      <c r="BW41" s="622"/>
      <c r="BX41" s="622"/>
      <c r="BY41" s="622"/>
      <c r="BZ41" s="622"/>
      <c r="CA41" s="622"/>
      <c r="CB41" s="662"/>
      <c r="CD41" s="618" t="s">
        <v>356</v>
      </c>
      <c r="CE41" s="619"/>
      <c r="CF41" s="619"/>
      <c r="CG41" s="619"/>
      <c r="CH41" s="619"/>
      <c r="CI41" s="619"/>
      <c r="CJ41" s="619"/>
      <c r="CK41" s="619"/>
      <c r="CL41" s="619"/>
      <c r="CM41" s="619"/>
      <c r="CN41" s="619"/>
      <c r="CO41" s="619"/>
      <c r="CP41" s="619"/>
      <c r="CQ41" s="620"/>
      <c r="CR41" s="621" t="s">
        <v>141</v>
      </c>
      <c r="CS41" s="634"/>
      <c r="CT41" s="634"/>
      <c r="CU41" s="634"/>
      <c r="CV41" s="634"/>
      <c r="CW41" s="634"/>
      <c r="CX41" s="634"/>
      <c r="CY41" s="635"/>
      <c r="CZ41" s="624" t="s">
        <v>131</v>
      </c>
      <c r="DA41" s="636"/>
      <c r="DB41" s="636"/>
      <c r="DC41" s="637"/>
      <c r="DD41" s="627" t="s">
        <v>141</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46" t="s">
        <v>357</v>
      </c>
      <c r="AR42" s="647"/>
      <c r="AS42" s="647"/>
      <c r="AT42" s="647"/>
      <c r="AU42" s="647"/>
      <c r="AV42" s="647"/>
      <c r="AW42" s="647"/>
      <c r="AX42" s="647"/>
      <c r="AY42" s="648"/>
      <c r="AZ42" s="605">
        <v>842210</v>
      </c>
      <c r="BA42" s="649"/>
      <c r="BB42" s="649"/>
      <c r="BC42" s="649"/>
      <c r="BD42" s="606"/>
      <c r="BE42" s="606"/>
      <c r="BF42" s="650"/>
      <c r="BG42" s="668"/>
      <c r="BH42" s="669"/>
      <c r="BI42" s="669"/>
      <c r="BJ42" s="669"/>
      <c r="BK42" s="669"/>
      <c r="BL42" s="224"/>
      <c r="BM42" s="603" t="s">
        <v>358</v>
      </c>
      <c r="BN42" s="603"/>
      <c r="BO42" s="603"/>
      <c r="BP42" s="603"/>
      <c r="BQ42" s="603"/>
      <c r="BR42" s="603"/>
      <c r="BS42" s="603"/>
      <c r="BT42" s="603"/>
      <c r="BU42" s="604"/>
      <c r="BV42" s="605">
        <v>400</v>
      </c>
      <c r="BW42" s="649"/>
      <c r="BX42" s="649"/>
      <c r="BY42" s="649"/>
      <c r="BZ42" s="649"/>
      <c r="CA42" s="649"/>
      <c r="CB42" s="651"/>
      <c r="CD42" s="618" t="s">
        <v>359</v>
      </c>
      <c r="CE42" s="619"/>
      <c r="CF42" s="619"/>
      <c r="CG42" s="619"/>
      <c r="CH42" s="619"/>
      <c r="CI42" s="619"/>
      <c r="CJ42" s="619"/>
      <c r="CK42" s="619"/>
      <c r="CL42" s="619"/>
      <c r="CM42" s="619"/>
      <c r="CN42" s="619"/>
      <c r="CO42" s="619"/>
      <c r="CP42" s="619"/>
      <c r="CQ42" s="620"/>
      <c r="CR42" s="621">
        <v>1711895</v>
      </c>
      <c r="CS42" s="634"/>
      <c r="CT42" s="634"/>
      <c r="CU42" s="634"/>
      <c r="CV42" s="634"/>
      <c r="CW42" s="634"/>
      <c r="CX42" s="634"/>
      <c r="CY42" s="635"/>
      <c r="CZ42" s="624">
        <v>12.2</v>
      </c>
      <c r="DA42" s="636"/>
      <c r="DB42" s="636"/>
      <c r="DC42" s="637"/>
      <c r="DD42" s="627">
        <v>409498</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360</v>
      </c>
      <c r="CD43" s="618" t="s">
        <v>361</v>
      </c>
      <c r="CE43" s="619"/>
      <c r="CF43" s="619"/>
      <c r="CG43" s="619"/>
      <c r="CH43" s="619"/>
      <c r="CI43" s="619"/>
      <c r="CJ43" s="619"/>
      <c r="CK43" s="619"/>
      <c r="CL43" s="619"/>
      <c r="CM43" s="619"/>
      <c r="CN43" s="619"/>
      <c r="CO43" s="619"/>
      <c r="CP43" s="619"/>
      <c r="CQ43" s="620"/>
      <c r="CR43" s="621">
        <v>65262</v>
      </c>
      <c r="CS43" s="634"/>
      <c r="CT43" s="634"/>
      <c r="CU43" s="634"/>
      <c r="CV43" s="634"/>
      <c r="CW43" s="634"/>
      <c r="CX43" s="634"/>
      <c r="CY43" s="635"/>
      <c r="CZ43" s="624">
        <v>0.5</v>
      </c>
      <c r="DA43" s="636"/>
      <c r="DB43" s="636"/>
      <c r="DC43" s="637"/>
      <c r="DD43" s="627">
        <v>60829</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362</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309</v>
      </c>
      <c r="CE44" s="641"/>
      <c r="CF44" s="618" t="s">
        <v>363</v>
      </c>
      <c r="CG44" s="619"/>
      <c r="CH44" s="619"/>
      <c r="CI44" s="619"/>
      <c r="CJ44" s="619"/>
      <c r="CK44" s="619"/>
      <c r="CL44" s="619"/>
      <c r="CM44" s="619"/>
      <c r="CN44" s="619"/>
      <c r="CO44" s="619"/>
      <c r="CP44" s="619"/>
      <c r="CQ44" s="620"/>
      <c r="CR44" s="621">
        <v>1426995</v>
      </c>
      <c r="CS44" s="622"/>
      <c r="CT44" s="622"/>
      <c r="CU44" s="622"/>
      <c r="CV44" s="622"/>
      <c r="CW44" s="622"/>
      <c r="CX44" s="622"/>
      <c r="CY44" s="623"/>
      <c r="CZ44" s="624">
        <v>10.1</v>
      </c>
      <c r="DA44" s="625"/>
      <c r="DB44" s="625"/>
      <c r="DC44" s="626"/>
      <c r="DD44" s="627">
        <v>216874</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364</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365</v>
      </c>
      <c r="CG45" s="619"/>
      <c r="CH45" s="619"/>
      <c r="CI45" s="619"/>
      <c r="CJ45" s="619"/>
      <c r="CK45" s="619"/>
      <c r="CL45" s="619"/>
      <c r="CM45" s="619"/>
      <c r="CN45" s="619"/>
      <c r="CO45" s="619"/>
      <c r="CP45" s="619"/>
      <c r="CQ45" s="620"/>
      <c r="CR45" s="621">
        <v>594916</v>
      </c>
      <c r="CS45" s="634"/>
      <c r="CT45" s="634"/>
      <c r="CU45" s="634"/>
      <c r="CV45" s="634"/>
      <c r="CW45" s="634"/>
      <c r="CX45" s="634"/>
      <c r="CY45" s="635"/>
      <c r="CZ45" s="624">
        <v>4.2</v>
      </c>
      <c r="DA45" s="636"/>
      <c r="DB45" s="636"/>
      <c r="DC45" s="637"/>
      <c r="DD45" s="627">
        <v>35492</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366</v>
      </c>
      <c r="CG46" s="619"/>
      <c r="CH46" s="619"/>
      <c r="CI46" s="619"/>
      <c r="CJ46" s="619"/>
      <c r="CK46" s="619"/>
      <c r="CL46" s="619"/>
      <c r="CM46" s="619"/>
      <c r="CN46" s="619"/>
      <c r="CO46" s="619"/>
      <c r="CP46" s="619"/>
      <c r="CQ46" s="620"/>
      <c r="CR46" s="621">
        <v>813450</v>
      </c>
      <c r="CS46" s="622"/>
      <c r="CT46" s="622"/>
      <c r="CU46" s="622"/>
      <c r="CV46" s="622"/>
      <c r="CW46" s="622"/>
      <c r="CX46" s="622"/>
      <c r="CY46" s="623"/>
      <c r="CZ46" s="624">
        <v>5.8</v>
      </c>
      <c r="DA46" s="625"/>
      <c r="DB46" s="625"/>
      <c r="DC46" s="626"/>
      <c r="DD46" s="627">
        <v>180953</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367</v>
      </c>
      <c r="CG47" s="619"/>
      <c r="CH47" s="619"/>
      <c r="CI47" s="619"/>
      <c r="CJ47" s="619"/>
      <c r="CK47" s="619"/>
      <c r="CL47" s="619"/>
      <c r="CM47" s="619"/>
      <c r="CN47" s="619"/>
      <c r="CO47" s="619"/>
      <c r="CP47" s="619"/>
      <c r="CQ47" s="620"/>
      <c r="CR47" s="621">
        <v>284900</v>
      </c>
      <c r="CS47" s="634"/>
      <c r="CT47" s="634"/>
      <c r="CU47" s="634"/>
      <c r="CV47" s="634"/>
      <c r="CW47" s="634"/>
      <c r="CX47" s="634"/>
      <c r="CY47" s="635"/>
      <c r="CZ47" s="624">
        <v>2</v>
      </c>
      <c r="DA47" s="636"/>
      <c r="DB47" s="636"/>
      <c r="DC47" s="637"/>
      <c r="DD47" s="627">
        <v>192624</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368</v>
      </c>
      <c r="CG48" s="619"/>
      <c r="CH48" s="619"/>
      <c r="CI48" s="619"/>
      <c r="CJ48" s="619"/>
      <c r="CK48" s="619"/>
      <c r="CL48" s="619"/>
      <c r="CM48" s="619"/>
      <c r="CN48" s="619"/>
      <c r="CO48" s="619"/>
      <c r="CP48" s="619"/>
      <c r="CQ48" s="620"/>
      <c r="CR48" s="621" t="s">
        <v>141</v>
      </c>
      <c r="CS48" s="622"/>
      <c r="CT48" s="622"/>
      <c r="CU48" s="622"/>
      <c r="CV48" s="622"/>
      <c r="CW48" s="622"/>
      <c r="CX48" s="622"/>
      <c r="CY48" s="623"/>
      <c r="CZ48" s="624" t="s">
        <v>131</v>
      </c>
      <c r="DA48" s="625"/>
      <c r="DB48" s="625"/>
      <c r="DC48" s="626"/>
      <c r="DD48" s="627" t="s">
        <v>244</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369</v>
      </c>
      <c r="CE49" s="603"/>
      <c r="CF49" s="603"/>
      <c r="CG49" s="603"/>
      <c r="CH49" s="603"/>
      <c r="CI49" s="603"/>
      <c r="CJ49" s="603"/>
      <c r="CK49" s="603"/>
      <c r="CL49" s="603"/>
      <c r="CM49" s="603"/>
      <c r="CN49" s="603"/>
      <c r="CO49" s="603"/>
      <c r="CP49" s="603"/>
      <c r="CQ49" s="604"/>
      <c r="CR49" s="605">
        <v>14068369</v>
      </c>
      <c r="CS49" s="606"/>
      <c r="CT49" s="606"/>
      <c r="CU49" s="606"/>
      <c r="CV49" s="606"/>
      <c r="CW49" s="606"/>
      <c r="CX49" s="606"/>
      <c r="CY49" s="607"/>
      <c r="CZ49" s="608">
        <v>100</v>
      </c>
      <c r="DA49" s="609"/>
      <c r="DB49" s="609"/>
      <c r="DC49" s="610"/>
      <c r="DD49" s="611">
        <v>10160651</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Idul9fa9Pol4fN6sv29DfJ1kFiAIoTHQXjZDa5F02MNcbPG1yzfQQVKjLKj6oaBB8qo3EqTHvwlTLhic8RCGug==" saltValue="Qo/H0ZOncA6U85hlsGEBe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CM12" sqref="CM12:CQ12"/>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7" t="s">
        <v>370</v>
      </c>
      <c r="B2" s="1107"/>
      <c r="C2" s="1107"/>
      <c r="D2" s="1107"/>
      <c r="E2" s="1107"/>
      <c r="F2" s="1107"/>
      <c r="G2" s="1107"/>
      <c r="H2" s="1107"/>
      <c r="I2" s="1107"/>
      <c r="J2" s="1107"/>
      <c r="K2" s="1107"/>
      <c r="L2" s="1107"/>
      <c r="M2" s="1107"/>
      <c r="N2" s="1107"/>
      <c r="O2" s="1107"/>
      <c r="P2" s="1107"/>
      <c r="Q2" s="1107"/>
      <c r="R2" s="1107"/>
      <c r="S2" s="1107"/>
      <c r="T2" s="1107"/>
      <c r="U2" s="1107"/>
      <c r="V2" s="1107"/>
      <c r="W2" s="1107"/>
      <c r="X2" s="1107"/>
      <c r="Y2" s="1107"/>
      <c r="Z2" s="1107"/>
      <c r="AA2" s="1107"/>
      <c r="AB2" s="1107"/>
      <c r="AC2" s="1107"/>
      <c r="AD2" s="1107"/>
      <c r="AE2" s="1107"/>
      <c r="AF2" s="1107"/>
      <c r="AG2" s="1107"/>
      <c r="AH2" s="1107"/>
      <c r="AI2" s="1107"/>
      <c r="AJ2" s="1107"/>
      <c r="AK2" s="1107"/>
      <c r="AL2" s="1107"/>
      <c r="AM2" s="1107"/>
      <c r="AN2" s="1107"/>
      <c r="AO2" s="1107"/>
      <c r="AP2" s="1107"/>
      <c r="AQ2" s="1107"/>
      <c r="AR2" s="1107"/>
      <c r="AS2" s="1107"/>
      <c r="AT2" s="1107"/>
      <c r="AU2" s="1107"/>
      <c r="AV2" s="1107"/>
      <c r="AW2" s="1107"/>
      <c r="AX2" s="1107"/>
      <c r="AY2" s="1107"/>
      <c r="AZ2" s="1107"/>
      <c r="BA2" s="1107"/>
      <c r="BB2" s="1107"/>
      <c r="BC2" s="1107"/>
      <c r="BD2" s="1107"/>
      <c r="BE2" s="1107"/>
      <c r="BF2" s="1107"/>
      <c r="BG2" s="1107"/>
      <c r="BH2" s="1107"/>
      <c r="BI2" s="1107"/>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8" t="s">
        <v>371</v>
      </c>
      <c r="DK2" s="1109"/>
      <c r="DL2" s="1109"/>
      <c r="DM2" s="1109"/>
      <c r="DN2" s="1109"/>
      <c r="DO2" s="1110"/>
      <c r="DP2" s="228"/>
      <c r="DQ2" s="1108" t="s">
        <v>372</v>
      </c>
      <c r="DR2" s="1109"/>
      <c r="DS2" s="1109"/>
      <c r="DT2" s="1109"/>
      <c r="DU2" s="1109"/>
      <c r="DV2" s="1109"/>
      <c r="DW2" s="1109"/>
      <c r="DX2" s="1109"/>
      <c r="DY2" s="1109"/>
      <c r="DZ2" s="1110"/>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374</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1003" t="s">
        <v>375</v>
      </c>
      <c r="B5" s="1004"/>
      <c r="C5" s="1004"/>
      <c r="D5" s="1004"/>
      <c r="E5" s="1004"/>
      <c r="F5" s="1004"/>
      <c r="G5" s="1004"/>
      <c r="H5" s="1004"/>
      <c r="I5" s="1004"/>
      <c r="J5" s="1004"/>
      <c r="K5" s="1004"/>
      <c r="L5" s="1004"/>
      <c r="M5" s="1004"/>
      <c r="N5" s="1004"/>
      <c r="O5" s="1004"/>
      <c r="P5" s="1005"/>
      <c r="Q5" s="989" t="s">
        <v>376</v>
      </c>
      <c r="R5" s="990"/>
      <c r="S5" s="990"/>
      <c r="T5" s="990"/>
      <c r="U5" s="991"/>
      <c r="V5" s="989" t="s">
        <v>377</v>
      </c>
      <c r="W5" s="990"/>
      <c r="X5" s="990"/>
      <c r="Y5" s="990"/>
      <c r="Z5" s="991"/>
      <c r="AA5" s="989" t="s">
        <v>378</v>
      </c>
      <c r="AB5" s="990"/>
      <c r="AC5" s="990"/>
      <c r="AD5" s="990"/>
      <c r="AE5" s="990"/>
      <c r="AF5" s="1111" t="s">
        <v>379</v>
      </c>
      <c r="AG5" s="990"/>
      <c r="AH5" s="990"/>
      <c r="AI5" s="990"/>
      <c r="AJ5" s="995"/>
      <c r="AK5" s="990" t="s">
        <v>380</v>
      </c>
      <c r="AL5" s="990"/>
      <c r="AM5" s="990"/>
      <c r="AN5" s="990"/>
      <c r="AO5" s="991"/>
      <c r="AP5" s="989" t="s">
        <v>381</v>
      </c>
      <c r="AQ5" s="990"/>
      <c r="AR5" s="990"/>
      <c r="AS5" s="990"/>
      <c r="AT5" s="991"/>
      <c r="AU5" s="989" t="s">
        <v>382</v>
      </c>
      <c r="AV5" s="990"/>
      <c r="AW5" s="990"/>
      <c r="AX5" s="990"/>
      <c r="AY5" s="995"/>
      <c r="AZ5" s="232"/>
      <c r="BA5" s="232"/>
      <c r="BB5" s="232"/>
      <c r="BC5" s="232"/>
      <c r="BD5" s="232"/>
      <c r="BE5" s="233"/>
      <c r="BF5" s="233"/>
      <c r="BG5" s="233"/>
      <c r="BH5" s="233"/>
      <c r="BI5" s="233"/>
      <c r="BJ5" s="233"/>
      <c r="BK5" s="233"/>
      <c r="BL5" s="233"/>
      <c r="BM5" s="233"/>
      <c r="BN5" s="233"/>
      <c r="BO5" s="233"/>
      <c r="BP5" s="233"/>
      <c r="BQ5" s="1003" t="s">
        <v>383</v>
      </c>
      <c r="BR5" s="1004"/>
      <c r="BS5" s="1004"/>
      <c r="BT5" s="1004"/>
      <c r="BU5" s="1004"/>
      <c r="BV5" s="1004"/>
      <c r="BW5" s="1004"/>
      <c r="BX5" s="1004"/>
      <c r="BY5" s="1004"/>
      <c r="BZ5" s="1004"/>
      <c r="CA5" s="1004"/>
      <c r="CB5" s="1004"/>
      <c r="CC5" s="1004"/>
      <c r="CD5" s="1004"/>
      <c r="CE5" s="1004"/>
      <c r="CF5" s="1004"/>
      <c r="CG5" s="1005"/>
      <c r="CH5" s="989" t="s">
        <v>384</v>
      </c>
      <c r="CI5" s="990"/>
      <c r="CJ5" s="990"/>
      <c r="CK5" s="990"/>
      <c r="CL5" s="991"/>
      <c r="CM5" s="989" t="s">
        <v>385</v>
      </c>
      <c r="CN5" s="990"/>
      <c r="CO5" s="990"/>
      <c r="CP5" s="990"/>
      <c r="CQ5" s="991"/>
      <c r="CR5" s="989" t="s">
        <v>386</v>
      </c>
      <c r="CS5" s="990"/>
      <c r="CT5" s="990"/>
      <c r="CU5" s="990"/>
      <c r="CV5" s="991"/>
      <c r="CW5" s="989" t="s">
        <v>387</v>
      </c>
      <c r="CX5" s="990"/>
      <c r="CY5" s="990"/>
      <c r="CZ5" s="990"/>
      <c r="DA5" s="991"/>
      <c r="DB5" s="989" t="s">
        <v>388</v>
      </c>
      <c r="DC5" s="990"/>
      <c r="DD5" s="990"/>
      <c r="DE5" s="990"/>
      <c r="DF5" s="991"/>
      <c r="DG5" s="1101" t="s">
        <v>389</v>
      </c>
      <c r="DH5" s="1102"/>
      <c r="DI5" s="1102"/>
      <c r="DJ5" s="1102"/>
      <c r="DK5" s="1103"/>
      <c r="DL5" s="1101" t="s">
        <v>390</v>
      </c>
      <c r="DM5" s="1102"/>
      <c r="DN5" s="1102"/>
      <c r="DO5" s="1102"/>
      <c r="DP5" s="1103"/>
      <c r="DQ5" s="989" t="s">
        <v>391</v>
      </c>
      <c r="DR5" s="990"/>
      <c r="DS5" s="990"/>
      <c r="DT5" s="990"/>
      <c r="DU5" s="991"/>
      <c r="DV5" s="989" t="s">
        <v>382</v>
      </c>
      <c r="DW5" s="990"/>
      <c r="DX5" s="990"/>
      <c r="DY5" s="990"/>
      <c r="DZ5" s="995"/>
      <c r="EA5" s="234"/>
    </row>
    <row r="6" spans="1:131" s="235" customFormat="1" ht="26.25" customHeight="1" thickBot="1" x14ac:dyDescent="0.2">
      <c r="A6" s="1006"/>
      <c r="B6" s="1007"/>
      <c r="C6" s="1007"/>
      <c r="D6" s="1007"/>
      <c r="E6" s="1007"/>
      <c r="F6" s="1007"/>
      <c r="G6" s="1007"/>
      <c r="H6" s="1007"/>
      <c r="I6" s="1007"/>
      <c r="J6" s="1007"/>
      <c r="K6" s="1007"/>
      <c r="L6" s="1007"/>
      <c r="M6" s="1007"/>
      <c r="N6" s="1007"/>
      <c r="O6" s="1007"/>
      <c r="P6" s="1008"/>
      <c r="Q6" s="992"/>
      <c r="R6" s="993"/>
      <c r="S6" s="993"/>
      <c r="T6" s="993"/>
      <c r="U6" s="994"/>
      <c r="V6" s="992"/>
      <c r="W6" s="993"/>
      <c r="X6" s="993"/>
      <c r="Y6" s="993"/>
      <c r="Z6" s="994"/>
      <c r="AA6" s="992"/>
      <c r="AB6" s="993"/>
      <c r="AC6" s="993"/>
      <c r="AD6" s="993"/>
      <c r="AE6" s="993"/>
      <c r="AF6" s="1112"/>
      <c r="AG6" s="993"/>
      <c r="AH6" s="993"/>
      <c r="AI6" s="993"/>
      <c r="AJ6" s="996"/>
      <c r="AK6" s="993"/>
      <c r="AL6" s="993"/>
      <c r="AM6" s="993"/>
      <c r="AN6" s="993"/>
      <c r="AO6" s="994"/>
      <c r="AP6" s="992"/>
      <c r="AQ6" s="993"/>
      <c r="AR6" s="993"/>
      <c r="AS6" s="993"/>
      <c r="AT6" s="994"/>
      <c r="AU6" s="992"/>
      <c r="AV6" s="993"/>
      <c r="AW6" s="993"/>
      <c r="AX6" s="993"/>
      <c r="AY6" s="996"/>
      <c r="AZ6" s="232"/>
      <c r="BA6" s="232"/>
      <c r="BB6" s="232"/>
      <c r="BC6" s="232"/>
      <c r="BD6" s="232"/>
      <c r="BE6" s="233"/>
      <c r="BF6" s="233"/>
      <c r="BG6" s="233"/>
      <c r="BH6" s="233"/>
      <c r="BI6" s="233"/>
      <c r="BJ6" s="233"/>
      <c r="BK6" s="233"/>
      <c r="BL6" s="233"/>
      <c r="BM6" s="233"/>
      <c r="BN6" s="233"/>
      <c r="BO6" s="233"/>
      <c r="BP6" s="233"/>
      <c r="BQ6" s="1006"/>
      <c r="BR6" s="1007"/>
      <c r="BS6" s="1007"/>
      <c r="BT6" s="1007"/>
      <c r="BU6" s="1007"/>
      <c r="BV6" s="1007"/>
      <c r="BW6" s="1007"/>
      <c r="BX6" s="1007"/>
      <c r="BY6" s="1007"/>
      <c r="BZ6" s="1007"/>
      <c r="CA6" s="1007"/>
      <c r="CB6" s="1007"/>
      <c r="CC6" s="1007"/>
      <c r="CD6" s="1007"/>
      <c r="CE6" s="1007"/>
      <c r="CF6" s="1007"/>
      <c r="CG6" s="100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4"/>
      <c r="DH6" s="1105"/>
      <c r="DI6" s="1105"/>
      <c r="DJ6" s="1105"/>
      <c r="DK6" s="1106"/>
      <c r="DL6" s="1104"/>
      <c r="DM6" s="1105"/>
      <c r="DN6" s="1105"/>
      <c r="DO6" s="1105"/>
      <c r="DP6" s="1106"/>
      <c r="DQ6" s="992"/>
      <c r="DR6" s="993"/>
      <c r="DS6" s="993"/>
      <c r="DT6" s="993"/>
      <c r="DU6" s="994"/>
      <c r="DV6" s="992"/>
      <c r="DW6" s="993"/>
      <c r="DX6" s="993"/>
      <c r="DY6" s="993"/>
      <c r="DZ6" s="996"/>
      <c r="EA6" s="234"/>
    </row>
    <row r="7" spans="1:131" s="235" customFormat="1" ht="26.25" customHeight="1" thickTop="1" x14ac:dyDescent="0.15">
      <c r="A7" s="236">
        <v>1</v>
      </c>
      <c r="B7" s="1044" t="s">
        <v>392</v>
      </c>
      <c r="C7" s="1045"/>
      <c r="D7" s="1045"/>
      <c r="E7" s="1045"/>
      <c r="F7" s="1045"/>
      <c r="G7" s="1045"/>
      <c r="H7" s="1045"/>
      <c r="I7" s="1045"/>
      <c r="J7" s="1045"/>
      <c r="K7" s="1045"/>
      <c r="L7" s="1045"/>
      <c r="M7" s="1045"/>
      <c r="N7" s="1045"/>
      <c r="O7" s="1045"/>
      <c r="P7" s="1046"/>
      <c r="Q7" s="1090">
        <v>15001</v>
      </c>
      <c r="R7" s="1091"/>
      <c r="S7" s="1091"/>
      <c r="T7" s="1091"/>
      <c r="U7" s="1091"/>
      <c r="V7" s="1091">
        <v>14068</v>
      </c>
      <c r="W7" s="1091"/>
      <c r="X7" s="1091"/>
      <c r="Y7" s="1091"/>
      <c r="Z7" s="1091"/>
      <c r="AA7" s="1091">
        <v>933</v>
      </c>
      <c r="AB7" s="1091"/>
      <c r="AC7" s="1091"/>
      <c r="AD7" s="1091"/>
      <c r="AE7" s="1092"/>
      <c r="AF7" s="1093">
        <v>781</v>
      </c>
      <c r="AG7" s="1094"/>
      <c r="AH7" s="1094"/>
      <c r="AI7" s="1094"/>
      <c r="AJ7" s="1095"/>
      <c r="AK7" s="1096">
        <v>715</v>
      </c>
      <c r="AL7" s="1097"/>
      <c r="AM7" s="1097"/>
      <c r="AN7" s="1097"/>
      <c r="AO7" s="1097"/>
      <c r="AP7" s="1097">
        <v>11806</v>
      </c>
      <c r="AQ7" s="1097"/>
      <c r="AR7" s="1097"/>
      <c r="AS7" s="1097"/>
      <c r="AT7" s="1097"/>
      <c r="AU7" s="1098"/>
      <c r="AV7" s="1098"/>
      <c r="AW7" s="1098"/>
      <c r="AX7" s="1098"/>
      <c r="AY7" s="1099"/>
      <c r="AZ7" s="232"/>
      <c r="BA7" s="232"/>
      <c r="BB7" s="232"/>
      <c r="BC7" s="232"/>
      <c r="BD7" s="232"/>
      <c r="BE7" s="233"/>
      <c r="BF7" s="233"/>
      <c r="BG7" s="233"/>
      <c r="BH7" s="233"/>
      <c r="BI7" s="233"/>
      <c r="BJ7" s="233"/>
      <c r="BK7" s="233"/>
      <c r="BL7" s="233"/>
      <c r="BM7" s="233"/>
      <c r="BN7" s="233"/>
      <c r="BO7" s="233"/>
      <c r="BP7" s="233"/>
      <c r="BQ7" s="236">
        <v>1</v>
      </c>
      <c r="BR7" s="237"/>
      <c r="BS7" s="1087" t="s">
        <v>604</v>
      </c>
      <c r="BT7" s="1088"/>
      <c r="BU7" s="1088"/>
      <c r="BV7" s="1088"/>
      <c r="BW7" s="1088"/>
      <c r="BX7" s="1088"/>
      <c r="BY7" s="1088"/>
      <c r="BZ7" s="1088"/>
      <c r="CA7" s="1088"/>
      <c r="CB7" s="1088"/>
      <c r="CC7" s="1088"/>
      <c r="CD7" s="1088"/>
      <c r="CE7" s="1088"/>
      <c r="CF7" s="1088"/>
      <c r="CG7" s="1100"/>
      <c r="CH7" s="1084">
        <v>5</v>
      </c>
      <c r="CI7" s="1085"/>
      <c r="CJ7" s="1085"/>
      <c r="CK7" s="1085"/>
      <c r="CL7" s="1086"/>
      <c r="CM7" s="1084">
        <v>42</v>
      </c>
      <c r="CN7" s="1085"/>
      <c r="CO7" s="1085"/>
      <c r="CP7" s="1085"/>
      <c r="CQ7" s="1086"/>
      <c r="CR7" s="1084">
        <v>24</v>
      </c>
      <c r="CS7" s="1085"/>
      <c r="CT7" s="1085"/>
      <c r="CU7" s="1085"/>
      <c r="CV7" s="1086"/>
      <c r="CW7" s="1084" t="s">
        <v>528</v>
      </c>
      <c r="CX7" s="1085"/>
      <c r="CY7" s="1085"/>
      <c r="CZ7" s="1085"/>
      <c r="DA7" s="1086"/>
      <c r="DB7" s="1084" t="s">
        <v>528</v>
      </c>
      <c r="DC7" s="1085"/>
      <c r="DD7" s="1085"/>
      <c r="DE7" s="1085"/>
      <c r="DF7" s="1086"/>
      <c r="DG7" s="1084" t="s">
        <v>528</v>
      </c>
      <c r="DH7" s="1085"/>
      <c r="DI7" s="1085"/>
      <c r="DJ7" s="1085"/>
      <c r="DK7" s="1086"/>
      <c r="DL7" s="1084" t="s">
        <v>528</v>
      </c>
      <c r="DM7" s="1085"/>
      <c r="DN7" s="1085"/>
      <c r="DO7" s="1085"/>
      <c r="DP7" s="1086"/>
      <c r="DQ7" s="1084" t="s">
        <v>528</v>
      </c>
      <c r="DR7" s="1085"/>
      <c r="DS7" s="1085"/>
      <c r="DT7" s="1085"/>
      <c r="DU7" s="1086"/>
      <c r="DV7" s="1087"/>
      <c r="DW7" s="1088"/>
      <c r="DX7" s="1088"/>
      <c r="DY7" s="1088"/>
      <c r="DZ7" s="1089"/>
      <c r="EA7" s="234"/>
    </row>
    <row r="8" spans="1:131" s="235" customFormat="1" ht="26.25" customHeight="1" x14ac:dyDescent="0.15">
      <c r="A8" s="238">
        <v>2</v>
      </c>
      <c r="B8" s="1030" t="s">
        <v>393</v>
      </c>
      <c r="C8" s="1031"/>
      <c r="D8" s="1031"/>
      <c r="E8" s="1031"/>
      <c r="F8" s="1031"/>
      <c r="G8" s="1031"/>
      <c r="H8" s="1031"/>
      <c r="I8" s="1031"/>
      <c r="J8" s="1031"/>
      <c r="K8" s="1031"/>
      <c r="L8" s="1031"/>
      <c r="M8" s="1031"/>
      <c r="N8" s="1031"/>
      <c r="O8" s="1031"/>
      <c r="P8" s="1032"/>
      <c r="Q8" s="1038">
        <v>8</v>
      </c>
      <c r="R8" s="1039"/>
      <c r="S8" s="1039"/>
      <c r="T8" s="1039"/>
      <c r="U8" s="1039"/>
      <c r="V8" s="1039">
        <v>5</v>
      </c>
      <c r="W8" s="1039"/>
      <c r="X8" s="1039"/>
      <c r="Y8" s="1039"/>
      <c r="Z8" s="1039"/>
      <c r="AA8" s="1039">
        <v>3</v>
      </c>
      <c r="AB8" s="1039"/>
      <c r="AC8" s="1039"/>
      <c r="AD8" s="1039"/>
      <c r="AE8" s="1040"/>
      <c r="AF8" s="1035">
        <v>3</v>
      </c>
      <c r="AG8" s="1036"/>
      <c r="AH8" s="1036"/>
      <c r="AI8" s="1036"/>
      <c r="AJ8" s="1037"/>
      <c r="AK8" s="1080" t="s">
        <v>528</v>
      </c>
      <c r="AL8" s="1081"/>
      <c r="AM8" s="1081"/>
      <c r="AN8" s="1081"/>
      <c r="AO8" s="1081"/>
      <c r="AP8" s="1081" t="s">
        <v>528</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1000" t="s">
        <v>605</v>
      </c>
      <c r="BT8" s="1001"/>
      <c r="BU8" s="1001"/>
      <c r="BV8" s="1001"/>
      <c r="BW8" s="1001"/>
      <c r="BX8" s="1001"/>
      <c r="BY8" s="1001"/>
      <c r="BZ8" s="1001"/>
      <c r="CA8" s="1001"/>
      <c r="CB8" s="1001"/>
      <c r="CC8" s="1001"/>
      <c r="CD8" s="1001"/>
      <c r="CE8" s="1001"/>
      <c r="CF8" s="1001"/>
      <c r="CG8" s="1016"/>
      <c r="CH8" s="997">
        <v>-17</v>
      </c>
      <c r="CI8" s="998"/>
      <c r="CJ8" s="998"/>
      <c r="CK8" s="998"/>
      <c r="CL8" s="999"/>
      <c r="CM8" s="997">
        <v>-5</v>
      </c>
      <c r="CN8" s="998"/>
      <c r="CO8" s="998"/>
      <c r="CP8" s="998"/>
      <c r="CQ8" s="999"/>
      <c r="CR8" s="997">
        <v>53</v>
      </c>
      <c r="CS8" s="998"/>
      <c r="CT8" s="998"/>
      <c r="CU8" s="998"/>
      <c r="CV8" s="999"/>
      <c r="CW8" s="997">
        <v>220</v>
      </c>
      <c r="CX8" s="998"/>
      <c r="CY8" s="998"/>
      <c r="CZ8" s="998"/>
      <c r="DA8" s="999"/>
      <c r="DB8" s="997" t="s">
        <v>528</v>
      </c>
      <c r="DC8" s="998"/>
      <c r="DD8" s="998"/>
      <c r="DE8" s="998"/>
      <c r="DF8" s="999"/>
      <c r="DG8" s="997" t="s">
        <v>528</v>
      </c>
      <c r="DH8" s="998"/>
      <c r="DI8" s="998"/>
      <c r="DJ8" s="998"/>
      <c r="DK8" s="999"/>
      <c r="DL8" s="997" t="s">
        <v>528</v>
      </c>
      <c r="DM8" s="998"/>
      <c r="DN8" s="998"/>
      <c r="DO8" s="998"/>
      <c r="DP8" s="999"/>
      <c r="DQ8" s="997" t="s">
        <v>528</v>
      </c>
      <c r="DR8" s="998"/>
      <c r="DS8" s="998"/>
      <c r="DT8" s="998"/>
      <c r="DU8" s="999"/>
      <c r="DV8" s="1000"/>
      <c r="DW8" s="1001"/>
      <c r="DX8" s="1001"/>
      <c r="DY8" s="1001"/>
      <c r="DZ8" s="1002"/>
      <c r="EA8" s="234"/>
    </row>
    <row r="9" spans="1:131" s="235" customFormat="1" ht="26.25" customHeight="1" x14ac:dyDescent="0.15">
      <c r="A9" s="238">
        <v>3</v>
      </c>
      <c r="B9" s="1030" t="s">
        <v>394</v>
      </c>
      <c r="C9" s="1031"/>
      <c r="D9" s="1031"/>
      <c r="E9" s="1031"/>
      <c r="F9" s="1031"/>
      <c r="G9" s="1031"/>
      <c r="H9" s="1031"/>
      <c r="I9" s="1031"/>
      <c r="J9" s="1031"/>
      <c r="K9" s="1031"/>
      <c r="L9" s="1031"/>
      <c r="M9" s="1031"/>
      <c r="N9" s="1031"/>
      <c r="O9" s="1031"/>
      <c r="P9" s="1032"/>
      <c r="Q9" s="1038">
        <v>5</v>
      </c>
      <c r="R9" s="1039"/>
      <c r="S9" s="1039"/>
      <c r="T9" s="1039"/>
      <c r="U9" s="1039"/>
      <c r="V9" s="1039">
        <v>4</v>
      </c>
      <c r="W9" s="1039"/>
      <c r="X9" s="1039"/>
      <c r="Y9" s="1039"/>
      <c r="Z9" s="1039"/>
      <c r="AA9" s="1039">
        <v>1</v>
      </c>
      <c r="AB9" s="1039"/>
      <c r="AC9" s="1039"/>
      <c r="AD9" s="1039"/>
      <c r="AE9" s="1040"/>
      <c r="AF9" s="1035">
        <v>1</v>
      </c>
      <c r="AG9" s="1036"/>
      <c r="AH9" s="1036"/>
      <c r="AI9" s="1036"/>
      <c r="AJ9" s="1037"/>
      <c r="AK9" s="1080" t="s">
        <v>528</v>
      </c>
      <c r="AL9" s="1081"/>
      <c r="AM9" s="1081"/>
      <c r="AN9" s="1081"/>
      <c r="AO9" s="1081"/>
      <c r="AP9" s="1081" t="s">
        <v>528</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1000" t="s">
        <v>606</v>
      </c>
      <c r="BT9" s="1001"/>
      <c r="BU9" s="1001"/>
      <c r="BV9" s="1001"/>
      <c r="BW9" s="1001"/>
      <c r="BX9" s="1001"/>
      <c r="BY9" s="1001"/>
      <c r="BZ9" s="1001"/>
      <c r="CA9" s="1001"/>
      <c r="CB9" s="1001"/>
      <c r="CC9" s="1001"/>
      <c r="CD9" s="1001"/>
      <c r="CE9" s="1001"/>
      <c r="CF9" s="1001"/>
      <c r="CG9" s="1016"/>
      <c r="CH9" s="997">
        <v>15</v>
      </c>
      <c r="CI9" s="998"/>
      <c r="CJ9" s="998"/>
      <c r="CK9" s="998"/>
      <c r="CL9" s="999"/>
      <c r="CM9" s="997">
        <v>25</v>
      </c>
      <c r="CN9" s="998"/>
      <c r="CO9" s="998"/>
      <c r="CP9" s="998"/>
      <c r="CQ9" s="999"/>
      <c r="CR9" s="997">
        <v>6</v>
      </c>
      <c r="CS9" s="998"/>
      <c r="CT9" s="998"/>
      <c r="CU9" s="998"/>
      <c r="CV9" s="999"/>
      <c r="CW9" s="997" t="s">
        <v>528</v>
      </c>
      <c r="CX9" s="998"/>
      <c r="CY9" s="998"/>
      <c r="CZ9" s="998"/>
      <c r="DA9" s="999"/>
      <c r="DB9" s="997" t="s">
        <v>528</v>
      </c>
      <c r="DC9" s="998"/>
      <c r="DD9" s="998"/>
      <c r="DE9" s="998"/>
      <c r="DF9" s="999"/>
      <c r="DG9" s="997" t="s">
        <v>528</v>
      </c>
      <c r="DH9" s="998"/>
      <c r="DI9" s="998"/>
      <c r="DJ9" s="998"/>
      <c r="DK9" s="999"/>
      <c r="DL9" s="997" t="s">
        <v>528</v>
      </c>
      <c r="DM9" s="998"/>
      <c r="DN9" s="998"/>
      <c r="DO9" s="998"/>
      <c r="DP9" s="999"/>
      <c r="DQ9" s="997" t="s">
        <v>528</v>
      </c>
      <c r="DR9" s="998"/>
      <c r="DS9" s="998"/>
      <c r="DT9" s="998"/>
      <c r="DU9" s="999"/>
      <c r="DV9" s="1000"/>
      <c r="DW9" s="1001"/>
      <c r="DX9" s="1001"/>
      <c r="DY9" s="1001"/>
      <c r="DZ9" s="1002"/>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1000"/>
      <c r="BT10" s="1001"/>
      <c r="BU10" s="1001"/>
      <c r="BV10" s="1001"/>
      <c r="BW10" s="1001"/>
      <c r="BX10" s="1001"/>
      <c r="BY10" s="1001"/>
      <c r="BZ10" s="1001"/>
      <c r="CA10" s="1001"/>
      <c r="CB10" s="1001"/>
      <c r="CC10" s="1001"/>
      <c r="CD10" s="1001"/>
      <c r="CE10" s="1001"/>
      <c r="CF10" s="1001"/>
      <c r="CG10" s="1016"/>
      <c r="CH10" s="997"/>
      <c r="CI10" s="998"/>
      <c r="CJ10" s="998"/>
      <c r="CK10" s="998"/>
      <c r="CL10" s="999"/>
      <c r="CM10" s="997"/>
      <c r="CN10" s="998"/>
      <c r="CO10" s="998"/>
      <c r="CP10" s="998"/>
      <c r="CQ10" s="999"/>
      <c r="CR10" s="997"/>
      <c r="CS10" s="998"/>
      <c r="CT10" s="998"/>
      <c r="CU10" s="998"/>
      <c r="CV10" s="999"/>
      <c r="CW10" s="997"/>
      <c r="CX10" s="998"/>
      <c r="CY10" s="998"/>
      <c r="CZ10" s="998"/>
      <c r="DA10" s="999"/>
      <c r="DB10" s="997"/>
      <c r="DC10" s="998"/>
      <c r="DD10" s="998"/>
      <c r="DE10" s="998"/>
      <c r="DF10" s="999"/>
      <c r="DG10" s="997"/>
      <c r="DH10" s="998"/>
      <c r="DI10" s="998"/>
      <c r="DJ10" s="998"/>
      <c r="DK10" s="999"/>
      <c r="DL10" s="997"/>
      <c r="DM10" s="998"/>
      <c r="DN10" s="998"/>
      <c r="DO10" s="998"/>
      <c r="DP10" s="999"/>
      <c r="DQ10" s="997"/>
      <c r="DR10" s="998"/>
      <c r="DS10" s="998"/>
      <c r="DT10" s="998"/>
      <c r="DU10" s="999"/>
      <c r="DV10" s="1000"/>
      <c r="DW10" s="1001"/>
      <c r="DX10" s="1001"/>
      <c r="DY10" s="1001"/>
      <c r="DZ10" s="1002"/>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1000"/>
      <c r="BT11" s="1001"/>
      <c r="BU11" s="1001"/>
      <c r="BV11" s="1001"/>
      <c r="BW11" s="1001"/>
      <c r="BX11" s="1001"/>
      <c r="BY11" s="1001"/>
      <c r="BZ11" s="1001"/>
      <c r="CA11" s="1001"/>
      <c r="CB11" s="1001"/>
      <c r="CC11" s="1001"/>
      <c r="CD11" s="1001"/>
      <c r="CE11" s="1001"/>
      <c r="CF11" s="1001"/>
      <c r="CG11" s="1016"/>
      <c r="CH11" s="997"/>
      <c r="CI11" s="998"/>
      <c r="CJ11" s="998"/>
      <c r="CK11" s="998"/>
      <c r="CL11" s="999"/>
      <c r="CM11" s="997"/>
      <c r="CN11" s="998"/>
      <c r="CO11" s="998"/>
      <c r="CP11" s="998"/>
      <c r="CQ11" s="999"/>
      <c r="CR11" s="997"/>
      <c r="CS11" s="998"/>
      <c r="CT11" s="998"/>
      <c r="CU11" s="998"/>
      <c r="CV11" s="999"/>
      <c r="CW11" s="997"/>
      <c r="CX11" s="998"/>
      <c r="CY11" s="998"/>
      <c r="CZ11" s="998"/>
      <c r="DA11" s="999"/>
      <c r="DB11" s="997"/>
      <c r="DC11" s="998"/>
      <c r="DD11" s="998"/>
      <c r="DE11" s="998"/>
      <c r="DF11" s="999"/>
      <c r="DG11" s="997"/>
      <c r="DH11" s="998"/>
      <c r="DI11" s="998"/>
      <c r="DJ11" s="998"/>
      <c r="DK11" s="999"/>
      <c r="DL11" s="997"/>
      <c r="DM11" s="998"/>
      <c r="DN11" s="998"/>
      <c r="DO11" s="998"/>
      <c r="DP11" s="999"/>
      <c r="DQ11" s="997"/>
      <c r="DR11" s="998"/>
      <c r="DS11" s="998"/>
      <c r="DT11" s="998"/>
      <c r="DU11" s="999"/>
      <c r="DV11" s="1000"/>
      <c r="DW11" s="1001"/>
      <c r="DX11" s="1001"/>
      <c r="DY11" s="1001"/>
      <c r="DZ11" s="1002"/>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1000"/>
      <c r="BT12" s="1001"/>
      <c r="BU12" s="1001"/>
      <c r="BV12" s="1001"/>
      <c r="BW12" s="1001"/>
      <c r="BX12" s="1001"/>
      <c r="BY12" s="1001"/>
      <c r="BZ12" s="1001"/>
      <c r="CA12" s="1001"/>
      <c r="CB12" s="1001"/>
      <c r="CC12" s="1001"/>
      <c r="CD12" s="1001"/>
      <c r="CE12" s="1001"/>
      <c r="CF12" s="1001"/>
      <c r="CG12" s="1016"/>
      <c r="CH12" s="997"/>
      <c r="CI12" s="998"/>
      <c r="CJ12" s="998"/>
      <c r="CK12" s="998"/>
      <c r="CL12" s="999"/>
      <c r="CM12" s="997"/>
      <c r="CN12" s="998"/>
      <c r="CO12" s="998"/>
      <c r="CP12" s="998"/>
      <c r="CQ12" s="999"/>
      <c r="CR12" s="997"/>
      <c r="CS12" s="998"/>
      <c r="CT12" s="998"/>
      <c r="CU12" s="998"/>
      <c r="CV12" s="999"/>
      <c r="CW12" s="997"/>
      <c r="CX12" s="998"/>
      <c r="CY12" s="998"/>
      <c r="CZ12" s="998"/>
      <c r="DA12" s="999"/>
      <c r="DB12" s="997"/>
      <c r="DC12" s="998"/>
      <c r="DD12" s="998"/>
      <c r="DE12" s="998"/>
      <c r="DF12" s="999"/>
      <c r="DG12" s="997"/>
      <c r="DH12" s="998"/>
      <c r="DI12" s="998"/>
      <c r="DJ12" s="998"/>
      <c r="DK12" s="999"/>
      <c r="DL12" s="997"/>
      <c r="DM12" s="998"/>
      <c r="DN12" s="998"/>
      <c r="DO12" s="998"/>
      <c r="DP12" s="999"/>
      <c r="DQ12" s="997"/>
      <c r="DR12" s="998"/>
      <c r="DS12" s="998"/>
      <c r="DT12" s="998"/>
      <c r="DU12" s="999"/>
      <c r="DV12" s="1000"/>
      <c r="DW12" s="1001"/>
      <c r="DX12" s="1001"/>
      <c r="DY12" s="1001"/>
      <c r="DZ12" s="1002"/>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1000"/>
      <c r="BT13" s="1001"/>
      <c r="BU13" s="1001"/>
      <c r="BV13" s="1001"/>
      <c r="BW13" s="1001"/>
      <c r="BX13" s="1001"/>
      <c r="BY13" s="1001"/>
      <c r="BZ13" s="1001"/>
      <c r="CA13" s="1001"/>
      <c r="CB13" s="1001"/>
      <c r="CC13" s="1001"/>
      <c r="CD13" s="1001"/>
      <c r="CE13" s="1001"/>
      <c r="CF13" s="1001"/>
      <c r="CG13" s="1016"/>
      <c r="CH13" s="997"/>
      <c r="CI13" s="998"/>
      <c r="CJ13" s="998"/>
      <c r="CK13" s="998"/>
      <c r="CL13" s="999"/>
      <c r="CM13" s="997"/>
      <c r="CN13" s="998"/>
      <c r="CO13" s="998"/>
      <c r="CP13" s="998"/>
      <c r="CQ13" s="999"/>
      <c r="CR13" s="997"/>
      <c r="CS13" s="998"/>
      <c r="CT13" s="998"/>
      <c r="CU13" s="998"/>
      <c r="CV13" s="999"/>
      <c r="CW13" s="997"/>
      <c r="CX13" s="998"/>
      <c r="CY13" s="998"/>
      <c r="CZ13" s="998"/>
      <c r="DA13" s="999"/>
      <c r="DB13" s="997"/>
      <c r="DC13" s="998"/>
      <c r="DD13" s="998"/>
      <c r="DE13" s="998"/>
      <c r="DF13" s="999"/>
      <c r="DG13" s="997"/>
      <c r="DH13" s="998"/>
      <c r="DI13" s="998"/>
      <c r="DJ13" s="998"/>
      <c r="DK13" s="999"/>
      <c r="DL13" s="997"/>
      <c r="DM13" s="998"/>
      <c r="DN13" s="998"/>
      <c r="DO13" s="998"/>
      <c r="DP13" s="999"/>
      <c r="DQ13" s="997"/>
      <c r="DR13" s="998"/>
      <c r="DS13" s="998"/>
      <c r="DT13" s="998"/>
      <c r="DU13" s="999"/>
      <c r="DV13" s="1000"/>
      <c r="DW13" s="1001"/>
      <c r="DX13" s="1001"/>
      <c r="DY13" s="1001"/>
      <c r="DZ13" s="1002"/>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1000"/>
      <c r="BT14" s="1001"/>
      <c r="BU14" s="1001"/>
      <c r="BV14" s="1001"/>
      <c r="BW14" s="1001"/>
      <c r="BX14" s="1001"/>
      <c r="BY14" s="1001"/>
      <c r="BZ14" s="1001"/>
      <c r="CA14" s="1001"/>
      <c r="CB14" s="1001"/>
      <c r="CC14" s="1001"/>
      <c r="CD14" s="1001"/>
      <c r="CE14" s="1001"/>
      <c r="CF14" s="1001"/>
      <c r="CG14" s="1016"/>
      <c r="CH14" s="997"/>
      <c r="CI14" s="998"/>
      <c r="CJ14" s="998"/>
      <c r="CK14" s="998"/>
      <c r="CL14" s="999"/>
      <c r="CM14" s="997"/>
      <c r="CN14" s="998"/>
      <c r="CO14" s="998"/>
      <c r="CP14" s="998"/>
      <c r="CQ14" s="999"/>
      <c r="CR14" s="997"/>
      <c r="CS14" s="998"/>
      <c r="CT14" s="998"/>
      <c r="CU14" s="998"/>
      <c r="CV14" s="999"/>
      <c r="CW14" s="997"/>
      <c r="CX14" s="998"/>
      <c r="CY14" s="998"/>
      <c r="CZ14" s="998"/>
      <c r="DA14" s="999"/>
      <c r="DB14" s="997"/>
      <c r="DC14" s="998"/>
      <c r="DD14" s="998"/>
      <c r="DE14" s="998"/>
      <c r="DF14" s="999"/>
      <c r="DG14" s="997"/>
      <c r="DH14" s="998"/>
      <c r="DI14" s="998"/>
      <c r="DJ14" s="998"/>
      <c r="DK14" s="999"/>
      <c r="DL14" s="997"/>
      <c r="DM14" s="998"/>
      <c r="DN14" s="998"/>
      <c r="DO14" s="998"/>
      <c r="DP14" s="999"/>
      <c r="DQ14" s="997"/>
      <c r="DR14" s="998"/>
      <c r="DS14" s="998"/>
      <c r="DT14" s="998"/>
      <c r="DU14" s="999"/>
      <c r="DV14" s="1000"/>
      <c r="DW14" s="1001"/>
      <c r="DX14" s="1001"/>
      <c r="DY14" s="1001"/>
      <c r="DZ14" s="1002"/>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1000"/>
      <c r="BT15" s="1001"/>
      <c r="BU15" s="1001"/>
      <c r="BV15" s="1001"/>
      <c r="BW15" s="1001"/>
      <c r="BX15" s="1001"/>
      <c r="BY15" s="1001"/>
      <c r="BZ15" s="1001"/>
      <c r="CA15" s="1001"/>
      <c r="CB15" s="1001"/>
      <c r="CC15" s="1001"/>
      <c r="CD15" s="1001"/>
      <c r="CE15" s="1001"/>
      <c r="CF15" s="1001"/>
      <c r="CG15" s="1016"/>
      <c r="CH15" s="997"/>
      <c r="CI15" s="998"/>
      <c r="CJ15" s="998"/>
      <c r="CK15" s="998"/>
      <c r="CL15" s="999"/>
      <c r="CM15" s="997"/>
      <c r="CN15" s="998"/>
      <c r="CO15" s="998"/>
      <c r="CP15" s="998"/>
      <c r="CQ15" s="999"/>
      <c r="CR15" s="997"/>
      <c r="CS15" s="998"/>
      <c r="CT15" s="998"/>
      <c r="CU15" s="998"/>
      <c r="CV15" s="999"/>
      <c r="CW15" s="997"/>
      <c r="CX15" s="998"/>
      <c r="CY15" s="998"/>
      <c r="CZ15" s="998"/>
      <c r="DA15" s="999"/>
      <c r="DB15" s="997"/>
      <c r="DC15" s="998"/>
      <c r="DD15" s="998"/>
      <c r="DE15" s="998"/>
      <c r="DF15" s="999"/>
      <c r="DG15" s="997"/>
      <c r="DH15" s="998"/>
      <c r="DI15" s="998"/>
      <c r="DJ15" s="998"/>
      <c r="DK15" s="999"/>
      <c r="DL15" s="997"/>
      <c r="DM15" s="998"/>
      <c r="DN15" s="998"/>
      <c r="DO15" s="998"/>
      <c r="DP15" s="999"/>
      <c r="DQ15" s="997"/>
      <c r="DR15" s="998"/>
      <c r="DS15" s="998"/>
      <c r="DT15" s="998"/>
      <c r="DU15" s="999"/>
      <c r="DV15" s="1000"/>
      <c r="DW15" s="1001"/>
      <c r="DX15" s="1001"/>
      <c r="DY15" s="1001"/>
      <c r="DZ15" s="1002"/>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1000"/>
      <c r="BT16" s="1001"/>
      <c r="BU16" s="1001"/>
      <c r="BV16" s="1001"/>
      <c r="BW16" s="1001"/>
      <c r="BX16" s="1001"/>
      <c r="BY16" s="1001"/>
      <c r="BZ16" s="1001"/>
      <c r="CA16" s="1001"/>
      <c r="CB16" s="1001"/>
      <c r="CC16" s="1001"/>
      <c r="CD16" s="1001"/>
      <c r="CE16" s="1001"/>
      <c r="CF16" s="1001"/>
      <c r="CG16" s="1016"/>
      <c r="CH16" s="997"/>
      <c r="CI16" s="998"/>
      <c r="CJ16" s="998"/>
      <c r="CK16" s="998"/>
      <c r="CL16" s="999"/>
      <c r="CM16" s="997"/>
      <c r="CN16" s="998"/>
      <c r="CO16" s="998"/>
      <c r="CP16" s="998"/>
      <c r="CQ16" s="999"/>
      <c r="CR16" s="997"/>
      <c r="CS16" s="998"/>
      <c r="CT16" s="998"/>
      <c r="CU16" s="998"/>
      <c r="CV16" s="999"/>
      <c r="CW16" s="997"/>
      <c r="CX16" s="998"/>
      <c r="CY16" s="998"/>
      <c r="CZ16" s="998"/>
      <c r="DA16" s="999"/>
      <c r="DB16" s="997"/>
      <c r="DC16" s="998"/>
      <c r="DD16" s="998"/>
      <c r="DE16" s="998"/>
      <c r="DF16" s="999"/>
      <c r="DG16" s="997"/>
      <c r="DH16" s="998"/>
      <c r="DI16" s="998"/>
      <c r="DJ16" s="998"/>
      <c r="DK16" s="999"/>
      <c r="DL16" s="997"/>
      <c r="DM16" s="998"/>
      <c r="DN16" s="998"/>
      <c r="DO16" s="998"/>
      <c r="DP16" s="999"/>
      <c r="DQ16" s="997"/>
      <c r="DR16" s="998"/>
      <c r="DS16" s="998"/>
      <c r="DT16" s="998"/>
      <c r="DU16" s="999"/>
      <c r="DV16" s="1000"/>
      <c r="DW16" s="1001"/>
      <c r="DX16" s="1001"/>
      <c r="DY16" s="1001"/>
      <c r="DZ16" s="1002"/>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1000"/>
      <c r="BT17" s="1001"/>
      <c r="BU17" s="1001"/>
      <c r="BV17" s="1001"/>
      <c r="BW17" s="1001"/>
      <c r="BX17" s="1001"/>
      <c r="BY17" s="1001"/>
      <c r="BZ17" s="1001"/>
      <c r="CA17" s="1001"/>
      <c r="CB17" s="1001"/>
      <c r="CC17" s="1001"/>
      <c r="CD17" s="1001"/>
      <c r="CE17" s="1001"/>
      <c r="CF17" s="1001"/>
      <c r="CG17" s="1016"/>
      <c r="CH17" s="997"/>
      <c r="CI17" s="998"/>
      <c r="CJ17" s="998"/>
      <c r="CK17" s="998"/>
      <c r="CL17" s="999"/>
      <c r="CM17" s="997"/>
      <c r="CN17" s="998"/>
      <c r="CO17" s="998"/>
      <c r="CP17" s="998"/>
      <c r="CQ17" s="999"/>
      <c r="CR17" s="997"/>
      <c r="CS17" s="998"/>
      <c r="CT17" s="998"/>
      <c r="CU17" s="998"/>
      <c r="CV17" s="999"/>
      <c r="CW17" s="997"/>
      <c r="CX17" s="998"/>
      <c r="CY17" s="998"/>
      <c r="CZ17" s="998"/>
      <c r="DA17" s="999"/>
      <c r="DB17" s="997"/>
      <c r="DC17" s="998"/>
      <c r="DD17" s="998"/>
      <c r="DE17" s="998"/>
      <c r="DF17" s="999"/>
      <c r="DG17" s="997"/>
      <c r="DH17" s="998"/>
      <c r="DI17" s="998"/>
      <c r="DJ17" s="998"/>
      <c r="DK17" s="999"/>
      <c r="DL17" s="997"/>
      <c r="DM17" s="998"/>
      <c r="DN17" s="998"/>
      <c r="DO17" s="998"/>
      <c r="DP17" s="999"/>
      <c r="DQ17" s="997"/>
      <c r="DR17" s="998"/>
      <c r="DS17" s="998"/>
      <c r="DT17" s="998"/>
      <c r="DU17" s="999"/>
      <c r="DV17" s="1000"/>
      <c r="DW17" s="1001"/>
      <c r="DX17" s="1001"/>
      <c r="DY17" s="1001"/>
      <c r="DZ17" s="1002"/>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1000"/>
      <c r="BT18" s="1001"/>
      <c r="BU18" s="1001"/>
      <c r="BV18" s="1001"/>
      <c r="BW18" s="1001"/>
      <c r="BX18" s="1001"/>
      <c r="BY18" s="1001"/>
      <c r="BZ18" s="1001"/>
      <c r="CA18" s="1001"/>
      <c r="CB18" s="1001"/>
      <c r="CC18" s="1001"/>
      <c r="CD18" s="1001"/>
      <c r="CE18" s="1001"/>
      <c r="CF18" s="1001"/>
      <c r="CG18" s="1016"/>
      <c r="CH18" s="997"/>
      <c r="CI18" s="998"/>
      <c r="CJ18" s="998"/>
      <c r="CK18" s="998"/>
      <c r="CL18" s="999"/>
      <c r="CM18" s="997"/>
      <c r="CN18" s="998"/>
      <c r="CO18" s="998"/>
      <c r="CP18" s="998"/>
      <c r="CQ18" s="999"/>
      <c r="CR18" s="997"/>
      <c r="CS18" s="998"/>
      <c r="CT18" s="998"/>
      <c r="CU18" s="998"/>
      <c r="CV18" s="999"/>
      <c r="CW18" s="997"/>
      <c r="CX18" s="998"/>
      <c r="CY18" s="998"/>
      <c r="CZ18" s="998"/>
      <c r="DA18" s="999"/>
      <c r="DB18" s="997"/>
      <c r="DC18" s="998"/>
      <c r="DD18" s="998"/>
      <c r="DE18" s="998"/>
      <c r="DF18" s="999"/>
      <c r="DG18" s="997"/>
      <c r="DH18" s="998"/>
      <c r="DI18" s="998"/>
      <c r="DJ18" s="998"/>
      <c r="DK18" s="999"/>
      <c r="DL18" s="997"/>
      <c r="DM18" s="998"/>
      <c r="DN18" s="998"/>
      <c r="DO18" s="998"/>
      <c r="DP18" s="999"/>
      <c r="DQ18" s="997"/>
      <c r="DR18" s="998"/>
      <c r="DS18" s="998"/>
      <c r="DT18" s="998"/>
      <c r="DU18" s="999"/>
      <c r="DV18" s="1000"/>
      <c r="DW18" s="1001"/>
      <c r="DX18" s="1001"/>
      <c r="DY18" s="1001"/>
      <c r="DZ18" s="1002"/>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1000"/>
      <c r="BT19" s="1001"/>
      <c r="BU19" s="1001"/>
      <c r="BV19" s="1001"/>
      <c r="BW19" s="1001"/>
      <c r="BX19" s="1001"/>
      <c r="BY19" s="1001"/>
      <c r="BZ19" s="1001"/>
      <c r="CA19" s="1001"/>
      <c r="CB19" s="1001"/>
      <c r="CC19" s="1001"/>
      <c r="CD19" s="1001"/>
      <c r="CE19" s="1001"/>
      <c r="CF19" s="1001"/>
      <c r="CG19" s="1016"/>
      <c r="CH19" s="997"/>
      <c r="CI19" s="998"/>
      <c r="CJ19" s="998"/>
      <c r="CK19" s="998"/>
      <c r="CL19" s="999"/>
      <c r="CM19" s="997"/>
      <c r="CN19" s="998"/>
      <c r="CO19" s="998"/>
      <c r="CP19" s="998"/>
      <c r="CQ19" s="999"/>
      <c r="CR19" s="997"/>
      <c r="CS19" s="998"/>
      <c r="CT19" s="998"/>
      <c r="CU19" s="998"/>
      <c r="CV19" s="999"/>
      <c r="CW19" s="997"/>
      <c r="CX19" s="998"/>
      <c r="CY19" s="998"/>
      <c r="CZ19" s="998"/>
      <c r="DA19" s="999"/>
      <c r="DB19" s="997"/>
      <c r="DC19" s="998"/>
      <c r="DD19" s="998"/>
      <c r="DE19" s="998"/>
      <c r="DF19" s="999"/>
      <c r="DG19" s="997"/>
      <c r="DH19" s="998"/>
      <c r="DI19" s="998"/>
      <c r="DJ19" s="998"/>
      <c r="DK19" s="999"/>
      <c r="DL19" s="997"/>
      <c r="DM19" s="998"/>
      <c r="DN19" s="998"/>
      <c r="DO19" s="998"/>
      <c r="DP19" s="999"/>
      <c r="DQ19" s="997"/>
      <c r="DR19" s="998"/>
      <c r="DS19" s="998"/>
      <c r="DT19" s="998"/>
      <c r="DU19" s="999"/>
      <c r="DV19" s="1000"/>
      <c r="DW19" s="1001"/>
      <c r="DX19" s="1001"/>
      <c r="DY19" s="1001"/>
      <c r="DZ19" s="1002"/>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1000"/>
      <c r="BT20" s="1001"/>
      <c r="BU20" s="1001"/>
      <c r="BV20" s="1001"/>
      <c r="BW20" s="1001"/>
      <c r="BX20" s="1001"/>
      <c r="BY20" s="1001"/>
      <c r="BZ20" s="1001"/>
      <c r="CA20" s="1001"/>
      <c r="CB20" s="1001"/>
      <c r="CC20" s="1001"/>
      <c r="CD20" s="1001"/>
      <c r="CE20" s="1001"/>
      <c r="CF20" s="1001"/>
      <c r="CG20" s="1016"/>
      <c r="CH20" s="997"/>
      <c r="CI20" s="998"/>
      <c r="CJ20" s="998"/>
      <c r="CK20" s="998"/>
      <c r="CL20" s="999"/>
      <c r="CM20" s="997"/>
      <c r="CN20" s="998"/>
      <c r="CO20" s="998"/>
      <c r="CP20" s="998"/>
      <c r="CQ20" s="999"/>
      <c r="CR20" s="997"/>
      <c r="CS20" s="998"/>
      <c r="CT20" s="998"/>
      <c r="CU20" s="998"/>
      <c r="CV20" s="999"/>
      <c r="CW20" s="997"/>
      <c r="CX20" s="998"/>
      <c r="CY20" s="998"/>
      <c r="CZ20" s="998"/>
      <c r="DA20" s="999"/>
      <c r="DB20" s="997"/>
      <c r="DC20" s="998"/>
      <c r="DD20" s="998"/>
      <c r="DE20" s="998"/>
      <c r="DF20" s="999"/>
      <c r="DG20" s="997"/>
      <c r="DH20" s="998"/>
      <c r="DI20" s="998"/>
      <c r="DJ20" s="998"/>
      <c r="DK20" s="999"/>
      <c r="DL20" s="997"/>
      <c r="DM20" s="998"/>
      <c r="DN20" s="998"/>
      <c r="DO20" s="998"/>
      <c r="DP20" s="999"/>
      <c r="DQ20" s="997"/>
      <c r="DR20" s="998"/>
      <c r="DS20" s="998"/>
      <c r="DT20" s="998"/>
      <c r="DU20" s="999"/>
      <c r="DV20" s="1000"/>
      <c r="DW20" s="1001"/>
      <c r="DX20" s="1001"/>
      <c r="DY20" s="1001"/>
      <c r="DZ20" s="1002"/>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1000"/>
      <c r="BT21" s="1001"/>
      <c r="BU21" s="1001"/>
      <c r="BV21" s="1001"/>
      <c r="BW21" s="1001"/>
      <c r="BX21" s="1001"/>
      <c r="BY21" s="1001"/>
      <c r="BZ21" s="1001"/>
      <c r="CA21" s="1001"/>
      <c r="CB21" s="1001"/>
      <c r="CC21" s="1001"/>
      <c r="CD21" s="1001"/>
      <c r="CE21" s="1001"/>
      <c r="CF21" s="1001"/>
      <c r="CG21" s="1016"/>
      <c r="CH21" s="997"/>
      <c r="CI21" s="998"/>
      <c r="CJ21" s="998"/>
      <c r="CK21" s="998"/>
      <c r="CL21" s="999"/>
      <c r="CM21" s="997"/>
      <c r="CN21" s="998"/>
      <c r="CO21" s="998"/>
      <c r="CP21" s="998"/>
      <c r="CQ21" s="999"/>
      <c r="CR21" s="997"/>
      <c r="CS21" s="998"/>
      <c r="CT21" s="998"/>
      <c r="CU21" s="998"/>
      <c r="CV21" s="999"/>
      <c r="CW21" s="997"/>
      <c r="CX21" s="998"/>
      <c r="CY21" s="998"/>
      <c r="CZ21" s="998"/>
      <c r="DA21" s="999"/>
      <c r="DB21" s="997"/>
      <c r="DC21" s="998"/>
      <c r="DD21" s="998"/>
      <c r="DE21" s="998"/>
      <c r="DF21" s="999"/>
      <c r="DG21" s="997"/>
      <c r="DH21" s="998"/>
      <c r="DI21" s="998"/>
      <c r="DJ21" s="998"/>
      <c r="DK21" s="999"/>
      <c r="DL21" s="997"/>
      <c r="DM21" s="998"/>
      <c r="DN21" s="998"/>
      <c r="DO21" s="998"/>
      <c r="DP21" s="999"/>
      <c r="DQ21" s="997"/>
      <c r="DR21" s="998"/>
      <c r="DS21" s="998"/>
      <c r="DT21" s="998"/>
      <c r="DU21" s="999"/>
      <c r="DV21" s="1000"/>
      <c r="DW21" s="1001"/>
      <c r="DX21" s="1001"/>
      <c r="DY21" s="1001"/>
      <c r="DZ21" s="1002"/>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395</v>
      </c>
      <c r="BA22" s="1028"/>
      <c r="BB22" s="1028"/>
      <c r="BC22" s="1028"/>
      <c r="BD22" s="1029"/>
      <c r="BE22" s="233"/>
      <c r="BF22" s="233"/>
      <c r="BG22" s="233"/>
      <c r="BH22" s="233"/>
      <c r="BI22" s="233"/>
      <c r="BJ22" s="233"/>
      <c r="BK22" s="233"/>
      <c r="BL22" s="233"/>
      <c r="BM22" s="233"/>
      <c r="BN22" s="233"/>
      <c r="BO22" s="233"/>
      <c r="BP22" s="233"/>
      <c r="BQ22" s="238">
        <v>16</v>
      </c>
      <c r="BR22" s="239"/>
      <c r="BS22" s="1000"/>
      <c r="BT22" s="1001"/>
      <c r="BU22" s="1001"/>
      <c r="BV22" s="1001"/>
      <c r="BW22" s="1001"/>
      <c r="BX22" s="1001"/>
      <c r="BY22" s="1001"/>
      <c r="BZ22" s="1001"/>
      <c r="CA22" s="1001"/>
      <c r="CB22" s="1001"/>
      <c r="CC22" s="1001"/>
      <c r="CD22" s="1001"/>
      <c r="CE22" s="1001"/>
      <c r="CF22" s="1001"/>
      <c r="CG22" s="1016"/>
      <c r="CH22" s="997"/>
      <c r="CI22" s="998"/>
      <c r="CJ22" s="998"/>
      <c r="CK22" s="998"/>
      <c r="CL22" s="999"/>
      <c r="CM22" s="997"/>
      <c r="CN22" s="998"/>
      <c r="CO22" s="998"/>
      <c r="CP22" s="998"/>
      <c r="CQ22" s="999"/>
      <c r="CR22" s="997"/>
      <c r="CS22" s="998"/>
      <c r="CT22" s="998"/>
      <c r="CU22" s="998"/>
      <c r="CV22" s="999"/>
      <c r="CW22" s="997"/>
      <c r="CX22" s="998"/>
      <c r="CY22" s="998"/>
      <c r="CZ22" s="998"/>
      <c r="DA22" s="999"/>
      <c r="DB22" s="997"/>
      <c r="DC22" s="998"/>
      <c r="DD22" s="998"/>
      <c r="DE22" s="998"/>
      <c r="DF22" s="999"/>
      <c r="DG22" s="997"/>
      <c r="DH22" s="998"/>
      <c r="DI22" s="998"/>
      <c r="DJ22" s="998"/>
      <c r="DK22" s="999"/>
      <c r="DL22" s="997"/>
      <c r="DM22" s="998"/>
      <c r="DN22" s="998"/>
      <c r="DO22" s="998"/>
      <c r="DP22" s="999"/>
      <c r="DQ22" s="997"/>
      <c r="DR22" s="998"/>
      <c r="DS22" s="998"/>
      <c r="DT22" s="998"/>
      <c r="DU22" s="999"/>
      <c r="DV22" s="1000"/>
      <c r="DW22" s="1001"/>
      <c r="DX22" s="1001"/>
      <c r="DY22" s="1001"/>
      <c r="DZ22" s="1002"/>
      <c r="EA22" s="234"/>
    </row>
    <row r="23" spans="1:131" s="235" customFormat="1" ht="26.25" customHeight="1" thickBot="1" x14ac:dyDescent="0.2">
      <c r="A23" s="240" t="s">
        <v>396</v>
      </c>
      <c r="B23" s="937" t="s">
        <v>397</v>
      </c>
      <c r="C23" s="938"/>
      <c r="D23" s="938"/>
      <c r="E23" s="938"/>
      <c r="F23" s="938"/>
      <c r="G23" s="938"/>
      <c r="H23" s="938"/>
      <c r="I23" s="938"/>
      <c r="J23" s="938"/>
      <c r="K23" s="938"/>
      <c r="L23" s="938"/>
      <c r="M23" s="938"/>
      <c r="N23" s="938"/>
      <c r="O23" s="938"/>
      <c r="P23" s="948"/>
      <c r="Q23" s="1067">
        <v>15014</v>
      </c>
      <c r="R23" s="1061"/>
      <c r="S23" s="1061"/>
      <c r="T23" s="1061"/>
      <c r="U23" s="1061"/>
      <c r="V23" s="1061">
        <v>14077</v>
      </c>
      <c r="W23" s="1061"/>
      <c r="X23" s="1061"/>
      <c r="Y23" s="1061"/>
      <c r="Z23" s="1061"/>
      <c r="AA23" s="1061">
        <v>937</v>
      </c>
      <c r="AB23" s="1061"/>
      <c r="AC23" s="1061"/>
      <c r="AD23" s="1061"/>
      <c r="AE23" s="1068"/>
      <c r="AF23" s="1069">
        <v>785</v>
      </c>
      <c r="AG23" s="1061"/>
      <c r="AH23" s="1061"/>
      <c r="AI23" s="1061"/>
      <c r="AJ23" s="1070"/>
      <c r="AK23" s="1071"/>
      <c r="AL23" s="1072"/>
      <c r="AM23" s="1072"/>
      <c r="AN23" s="1072"/>
      <c r="AO23" s="1072"/>
      <c r="AP23" s="1061">
        <v>11806</v>
      </c>
      <c r="AQ23" s="1061"/>
      <c r="AR23" s="1061"/>
      <c r="AS23" s="1061"/>
      <c r="AT23" s="1061"/>
      <c r="AU23" s="1062"/>
      <c r="AV23" s="1062"/>
      <c r="AW23" s="1062"/>
      <c r="AX23" s="1062"/>
      <c r="AY23" s="1063"/>
      <c r="AZ23" s="1064" t="s">
        <v>398</v>
      </c>
      <c r="BA23" s="1065"/>
      <c r="BB23" s="1065"/>
      <c r="BC23" s="1065"/>
      <c r="BD23" s="1066"/>
      <c r="BE23" s="233"/>
      <c r="BF23" s="233"/>
      <c r="BG23" s="233"/>
      <c r="BH23" s="233"/>
      <c r="BI23" s="233"/>
      <c r="BJ23" s="233"/>
      <c r="BK23" s="233"/>
      <c r="BL23" s="233"/>
      <c r="BM23" s="233"/>
      <c r="BN23" s="233"/>
      <c r="BO23" s="233"/>
      <c r="BP23" s="233"/>
      <c r="BQ23" s="238">
        <v>17</v>
      </c>
      <c r="BR23" s="239"/>
      <c r="BS23" s="1000"/>
      <c r="BT23" s="1001"/>
      <c r="BU23" s="1001"/>
      <c r="BV23" s="1001"/>
      <c r="BW23" s="1001"/>
      <c r="BX23" s="1001"/>
      <c r="BY23" s="1001"/>
      <c r="BZ23" s="1001"/>
      <c r="CA23" s="1001"/>
      <c r="CB23" s="1001"/>
      <c r="CC23" s="1001"/>
      <c r="CD23" s="1001"/>
      <c r="CE23" s="1001"/>
      <c r="CF23" s="1001"/>
      <c r="CG23" s="1016"/>
      <c r="CH23" s="997"/>
      <c r="CI23" s="998"/>
      <c r="CJ23" s="998"/>
      <c r="CK23" s="998"/>
      <c r="CL23" s="999"/>
      <c r="CM23" s="997"/>
      <c r="CN23" s="998"/>
      <c r="CO23" s="998"/>
      <c r="CP23" s="998"/>
      <c r="CQ23" s="999"/>
      <c r="CR23" s="997"/>
      <c r="CS23" s="998"/>
      <c r="CT23" s="998"/>
      <c r="CU23" s="998"/>
      <c r="CV23" s="999"/>
      <c r="CW23" s="997"/>
      <c r="CX23" s="998"/>
      <c r="CY23" s="998"/>
      <c r="CZ23" s="998"/>
      <c r="DA23" s="999"/>
      <c r="DB23" s="997"/>
      <c r="DC23" s="998"/>
      <c r="DD23" s="998"/>
      <c r="DE23" s="998"/>
      <c r="DF23" s="999"/>
      <c r="DG23" s="997"/>
      <c r="DH23" s="998"/>
      <c r="DI23" s="998"/>
      <c r="DJ23" s="998"/>
      <c r="DK23" s="999"/>
      <c r="DL23" s="997"/>
      <c r="DM23" s="998"/>
      <c r="DN23" s="998"/>
      <c r="DO23" s="998"/>
      <c r="DP23" s="999"/>
      <c r="DQ23" s="997"/>
      <c r="DR23" s="998"/>
      <c r="DS23" s="998"/>
      <c r="DT23" s="998"/>
      <c r="DU23" s="999"/>
      <c r="DV23" s="1000"/>
      <c r="DW23" s="1001"/>
      <c r="DX23" s="1001"/>
      <c r="DY23" s="1001"/>
      <c r="DZ23" s="1002"/>
      <c r="EA23" s="234"/>
    </row>
    <row r="24" spans="1:131" s="235" customFormat="1" ht="26.25" customHeight="1" x14ac:dyDescent="0.15">
      <c r="A24" s="1060" t="s">
        <v>399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1000"/>
      <c r="BT24" s="1001"/>
      <c r="BU24" s="1001"/>
      <c r="BV24" s="1001"/>
      <c r="BW24" s="1001"/>
      <c r="BX24" s="1001"/>
      <c r="BY24" s="1001"/>
      <c r="BZ24" s="1001"/>
      <c r="CA24" s="1001"/>
      <c r="CB24" s="1001"/>
      <c r="CC24" s="1001"/>
      <c r="CD24" s="1001"/>
      <c r="CE24" s="1001"/>
      <c r="CF24" s="1001"/>
      <c r="CG24" s="1016"/>
      <c r="CH24" s="997"/>
      <c r="CI24" s="998"/>
      <c r="CJ24" s="998"/>
      <c r="CK24" s="998"/>
      <c r="CL24" s="999"/>
      <c r="CM24" s="997"/>
      <c r="CN24" s="998"/>
      <c r="CO24" s="998"/>
      <c r="CP24" s="998"/>
      <c r="CQ24" s="999"/>
      <c r="CR24" s="997"/>
      <c r="CS24" s="998"/>
      <c r="CT24" s="998"/>
      <c r="CU24" s="998"/>
      <c r="CV24" s="999"/>
      <c r="CW24" s="997"/>
      <c r="CX24" s="998"/>
      <c r="CY24" s="998"/>
      <c r="CZ24" s="998"/>
      <c r="DA24" s="999"/>
      <c r="DB24" s="997"/>
      <c r="DC24" s="998"/>
      <c r="DD24" s="998"/>
      <c r="DE24" s="998"/>
      <c r="DF24" s="999"/>
      <c r="DG24" s="997"/>
      <c r="DH24" s="998"/>
      <c r="DI24" s="998"/>
      <c r="DJ24" s="998"/>
      <c r="DK24" s="999"/>
      <c r="DL24" s="997"/>
      <c r="DM24" s="998"/>
      <c r="DN24" s="998"/>
      <c r="DO24" s="998"/>
      <c r="DP24" s="999"/>
      <c r="DQ24" s="997"/>
      <c r="DR24" s="998"/>
      <c r="DS24" s="998"/>
      <c r="DT24" s="998"/>
      <c r="DU24" s="999"/>
      <c r="DV24" s="1000"/>
      <c r="DW24" s="1001"/>
      <c r="DX24" s="1001"/>
      <c r="DY24" s="1001"/>
      <c r="DZ24" s="1002"/>
      <c r="EA24" s="234"/>
    </row>
    <row r="25" spans="1:131" ht="26.25" customHeight="1" thickBot="1" x14ac:dyDescent="0.2">
      <c r="A25" s="1059" t="s">
        <v>400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1000"/>
      <c r="BT25" s="1001"/>
      <c r="BU25" s="1001"/>
      <c r="BV25" s="1001"/>
      <c r="BW25" s="1001"/>
      <c r="BX25" s="1001"/>
      <c r="BY25" s="1001"/>
      <c r="BZ25" s="1001"/>
      <c r="CA25" s="1001"/>
      <c r="CB25" s="1001"/>
      <c r="CC25" s="1001"/>
      <c r="CD25" s="1001"/>
      <c r="CE25" s="1001"/>
      <c r="CF25" s="1001"/>
      <c r="CG25" s="1016"/>
      <c r="CH25" s="997"/>
      <c r="CI25" s="998"/>
      <c r="CJ25" s="998"/>
      <c r="CK25" s="998"/>
      <c r="CL25" s="999"/>
      <c r="CM25" s="997"/>
      <c r="CN25" s="998"/>
      <c r="CO25" s="998"/>
      <c r="CP25" s="998"/>
      <c r="CQ25" s="999"/>
      <c r="CR25" s="997"/>
      <c r="CS25" s="998"/>
      <c r="CT25" s="998"/>
      <c r="CU25" s="998"/>
      <c r="CV25" s="999"/>
      <c r="CW25" s="997"/>
      <c r="CX25" s="998"/>
      <c r="CY25" s="998"/>
      <c r="CZ25" s="998"/>
      <c r="DA25" s="999"/>
      <c r="DB25" s="997"/>
      <c r="DC25" s="998"/>
      <c r="DD25" s="998"/>
      <c r="DE25" s="998"/>
      <c r="DF25" s="999"/>
      <c r="DG25" s="997"/>
      <c r="DH25" s="998"/>
      <c r="DI25" s="998"/>
      <c r="DJ25" s="998"/>
      <c r="DK25" s="999"/>
      <c r="DL25" s="997"/>
      <c r="DM25" s="998"/>
      <c r="DN25" s="998"/>
      <c r="DO25" s="998"/>
      <c r="DP25" s="999"/>
      <c r="DQ25" s="997"/>
      <c r="DR25" s="998"/>
      <c r="DS25" s="998"/>
      <c r="DT25" s="998"/>
      <c r="DU25" s="999"/>
      <c r="DV25" s="1000"/>
      <c r="DW25" s="1001"/>
      <c r="DX25" s="1001"/>
      <c r="DY25" s="1001"/>
      <c r="DZ25" s="1002"/>
      <c r="EA25" s="230"/>
    </row>
    <row r="26" spans="1:131" ht="26.25" customHeight="1" x14ac:dyDescent="0.15">
      <c r="A26" s="1003" t="s">
        <v>375</v>
      </c>
      <c r="B26" s="1004"/>
      <c r="C26" s="1004"/>
      <c r="D26" s="1004"/>
      <c r="E26" s="1004"/>
      <c r="F26" s="1004"/>
      <c r="G26" s="1004"/>
      <c r="H26" s="1004"/>
      <c r="I26" s="1004"/>
      <c r="J26" s="1004"/>
      <c r="K26" s="1004"/>
      <c r="L26" s="1004"/>
      <c r="M26" s="1004"/>
      <c r="N26" s="1004"/>
      <c r="O26" s="1004"/>
      <c r="P26" s="1005"/>
      <c r="Q26" s="989" t="s">
        <v>401</v>
      </c>
      <c r="R26" s="990"/>
      <c r="S26" s="990"/>
      <c r="T26" s="990"/>
      <c r="U26" s="991"/>
      <c r="V26" s="989" t="s">
        <v>402</v>
      </c>
      <c r="W26" s="990"/>
      <c r="X26" s="990"/>
      <c r="Y26" s="990"/>
      <c r="Z26" s="991"/>
      <c r="AA26" s="989" t="s">
        <v>403</v>
      </c>
      <c r="AB26" s="990"/>
      <c r="AC26" s="990"/>
      <c r="AD26" s="990"/>
      <c r="AE26" s="990"/>
      <c r="AF26" s="1055" t="s">
        <v>404</v>
      </c>
      <c r="AG26" s="1010"/>
      <c r="AH26" s="1010"/>
      <c r="AI26" s="1010"/>
      <c r="AJ26" s="1056"/>
      <c r="AK26" s="990" t="s">
        <v>405</v>
      </c>
      <c r="AL26" s="990"/>
      <c r="AM26" s="990"/>
      <c r="AN26" s="990"/>
      <c r="AO26" s="991"/>
      <c r="AP26" s="989" t="s">
        <v>406</v>
      </c>
      <c r="AQ26" s="990"/>
      <c r="AR26" s="990"/>
      <c r="AS26" s="990"/>
      <c r="AT26" s="991"/>
      <c r="AU26" s="989" t="s">
        <v>407</v>
      </c>
      <c r="AV26" s="990"/>
      <c r="AW26" s="990"/>
      <c r="AX26" s="990"/>
      <c r="AY26" s="991"/>
      <c r="AZ26" s="989" t="s">
        <v>408</v>
      </c>
      <c r="BA26" s="990"/>
      <c r="BB26" s="990"/>
      <c r="BC26" s="990"/>
      <c r="BD26" s="991"/>
      <c r="BE26" s="989" t="s">
        <v>382</v>
      </c>
      <c r="BF26" s="990"/>
      <c r="BG26" s="990"/>
      <c r="BH26" s="990"/>
      <c r="BI26" s="995"/>
      <c r="BJ26" s="232"/>
      <c r="BK26" s="232"/>
      <c r="BL26" s="232"/>
      <c r="BM26" s="232"/>
      <c r="BN26" s="232"/>
      <c r="BO26" s="241"/>
      <c r="BP26" s="241"/>
      <c r="BQ26" s="238">
        <v>20</v>
      </c>
      <c r="BR26" s="239"/>
      <c r="BS26" s="1000"/>
      <c r="BT26" s="1001"/>
      <c r="BU26" s="1001"/>
      <c r="BV26" s="1001"/>
      <c r="BW26" s="1001"/>
      <c r="BX26" s="1001"/>
      <c r="BY26" s="1001"/>
      <c r="BZ26" s="1001"/>
      <c r="CA26" s="1001"/>
      <c r="CB26" s="1001"/>
      <c r="CC26" s="1001"/>
      <c r="CD26" s="1001"/>
      <c r="CE26" s="1001"/>
      <c r="CF26" s="1001"/>
      <c r="CG26" s="1016"/>
      <c r="CH26" s="997"/>
      <c r="CI26" s="998"/>
      <c r="CJ26" s="998"/>
      <c r="CK26" s="998"/>
      <c r="CL26" s="999"/>
      <c r="CM26" s="997"/>
      <c r="CN26" s="998"/>
      <c r="CO26" s="998"/>
      <c r="CP26" s="998"/>
      <c r="CQ26" s="999"/>
      <c r="CR26" s="997"/>
      <c r="CS26" s="998"/>
      <c r="CT26" s="998"/>
      <c r="CU26" s="998"/>
      <c r="CV26" s="999"/>
      <c r="CW26" s="997"/>
      <c r="CX26" s="998"/>
      <c r="CY26" s="998"/>
      <c r="CZ26" s="998"/>
      <c r="DA26" s="999"/>
      <c r="DB26" s="997"/>
      <c r="DC26" s="998"/>
      <c r="DD26" s="998"/>
      <c r="DE26" s="998"/>
      <c r="DF26" s="999"/>
      <c r="DG26" s="997"/>
      <c r="DH26" s="998"/>
      <c r="DI26" s="998"/>
      <c r="DJ26" s="998"/>
      <c r="DK26" s="999"/>
      <c r="DL26" s="997"/>
      <c r="DM26" s="998"/>
      <c r="DN26" s="998"/>
      <c r="DO26" s="998"/>
      <c r="DP26" s="999"/>
      <c r="DQ26" s="997"/>
      <c r="DR26" s="998"/>
      <c r="DS26" s="998"/>
      <c r="DT26" s="998"/>
      <c r="DU26" s="999"/>
      <c r="DV26" s="1000"/>
      <c r="DW26" s="1001"/>
      <c r="DX26" s="1001"/>
      <c r="DY26" s="1001"/>
      <c r="DZ26" s="1002"/>
      <c r="EA26" s="230"/>
    </row>
    <row r="27" spans="1:131" ht="26.25" customHeight="1" thickBot="1" x14ac:dyDescent="0.2">
      <c r="A27" s="1006"/>
      <c r="B27" s="1007"/>
      <c r="C27" s="1007"/>
      <c r="D27" s="1007"/>
      <c r="E27" s="1007"/>
      <c r="F27" s="1007"/>
      <c r="G27" s="1007"/>
      <c r="H27" s="1007"/>
      <c r="I27" s="1007"/>
      <c r="J27" s="1007"/>
      <c r="K27" s="1007"/>
      <c r="L27" s="1007"/>
      <c r="M27" s="1007"/>
      <c r="N27" s="1007"/>
      <c r="O27" s="1007"/>
      <c r="P27" s="1008"/>
      <c r="Q27" s="992"/>
      <c r="R27" s="993"/>
      <c r="S27" s="993"/>
      <c r="T27" s="993"/>
      <c r="U27" s="994"/>
      <c r="V27" s="992"/>
      <c r="W27" s="993"/>
      <c r="X27" s="993"/>
      <c r="Y27" s="993"/>
      <c r="Z27" s="994"/>
      <c r="AA27" s="992"/>
      <c r="AB27" s="993"/>
      <c r="AC27" s="993"/>
      <c r="AD27" s="993"/>
      <c r="AE27" s="993"/>
      <c r="AF27" s="1057"/>
      <c r="AG27" s="1013"/>
      <c r="AH27" s="1013"/>
      <c r="AI27" s="1013"/>
      <c r="AJ27" s="1058"/>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996"/>
      <c r="BJ27" s="232"/>
      <c r="BK27" s="232"/>
      <c r="BL27" s="232"/>
      <c r="BM27" s="232"/>
      <c r="BN27" s="232"/>
      <c r="BO27" s="241"/>
      <c r="BP27" s="241"/>
      <c r="BQ27" s="238">
        <v>21</v>
      </c>
      <c r="BR27" s="239"/>
      <c r="BS27" s="1000"/>
      <c r="BT27" s="1001"/>
      <c r="BU27" s="1001"/>
      <c r="BV27" s="1001"/>
      <c r="BW27" s="1001"/>
      <c r="BX27" s="1001"/>
      <c r="BY27" s="1001"/>
      <c r="BZ27" s="1001"/>
      <c r="CA27" s="1001"/>
      <c r="CB27" s="1001"/>
      <c r="CC27" s="1001"/>
      <c r="CD27" s="1001"/>
      <c r="CE27" s="1001"/>
      <c r="CF27" s="1001"/>
      <c r="CG27" s="1016"/>
      <c r="CH27" s="997"/>
      <c r="CI27" s="998"/>
      <c r="CJ27" s="998"/>
      <c r="CK27" s="998"/>
      <c r="CL27" s="999"/>
      <c r="CM27" s="997"/>
      <c r="CN27" s="998"/>
      <c r="CO27" s="998"/>
      <c r="CP27" s="998"/>
      <c r="CQ27" s="999"/>
      <c r="CR27" s="997"/>
      <c r="CS27" s="998"/>
      <c r="CT27" s="998"/>
      <c r="CU27" s="998"/>
      <c r="CV27" s="999"/>
      <c r="CW27" s="997"/>
      <c r="CX27" s="998"/>
      <c r="CY27" s="998"/>
      <c r="CZ27" s="998"/>
      <c r="DA27" s="999"/>
      <c r="DB27" s="997"/>
      <c r="DC27" s="998"/>
      <c r="DD27" s="998"/>
      <c r="DE27" s="998"/>
      <c r="DF27" s="999"/>
      <c r="DG27" s="997"/>
      <c r="DH27" s="998"/>
      <c r="DI27" s="998"/>
      <c r="DJ27" s="998"/>
      <c r="DK27" s="999"/>
      <c r="DL27" s="997"/>
      <c r="DM27" s="998"/>
      <c r="DN27" s="998"/>
      <c r="DO27" s="998"/>
      <c r="DP27" s="999"/>
      <c r="DQ27" s="997"/>
      <c r="DR27" s="998"/>
      <c r="DS27" s="998"/>
      <c r="DT27" s="998"/>
      <c r="DU27" s="999"/>
      <c r="DV27" s="1000"/>
      <c r="DW27" s="1001"/>
      <c r="DX27" s="1001"/>
      <c r="DY27" s="1001"/>
      <c r="DZ27" s="1002"/>
      <c r="EA27" s="230"/>
    </row>
    <row r="28" spans="1:131" ht="26.25" customHeight="1" thickTop="1" x14ac:dyDescent="0.15">
      <c r="A28" s="242">
        <v>1</v>
      </c>
      <c r="B28" s="1044" t="s">
        <v>409</v>
      </c>
      <c r="C28" s="1045"/>
      <c r="D28" s="1045"/>
      <c r="E28" s="1045"/>
      <c r="F28" s="1045"/>
      <c r="G28" s="1045"/>
      <c r="H28" s="1045"/>
      <c r="I28" s="1045"/>
      <c r="J28" s="1045"/>
      <c r="K28" s="1045"/>
      <c r="L28" s="1045"/>
      <c r="M28" s="1045"/>
      <c r="N28" s="1045"/>
      <c r="O28" s="1045"/>
      <c r="P28" s="1046"/>
      <c r="Q28" s="1047">
        <v>2897</v>
      </c>
      <c r="R28" s="1048"/>
      <c r="S28" s="1048"/>
      <c r="T28" s="1048"/>
      <c r="U28" s="1048"/>
      <c r="V28" s="1048">
        <v>2746</v>
      </c>
      <c r="W28" s="1048"/>
      <c r="X28" s="1048"/>
      <c r="Y28" s="1048"/>
      <c r="Z28" s="1048"/>
      <c r="AA28" s="1048">
        <v>151</v>
      </c>
      <c r="AB28" s="1048"/>
      <c r="AC28" s="1048"/>
      <c r="AD28" s="1048"/>
      <c r="AE28" s="1049"/>
      <c r="AF28" s="1050">
        <v>151</v>
      </c>
      <c r="AG28" s="1048"/>
      <c r="AH28" s="1048"/>
      <c r="AI28" s="1048"/>
      <c r="AJ28" s="1051"/>
      <c r="AK28" s="1052">
        <v>248</v>
      </c>
      <c r="AL28" s="1053"/>
      <c r="AM28" s="1053"/>
      <c r="AN28" s="1053"/>
      <c r="AO28" s="1053"/>
      <c r="AP28" s="1053" t="s">
        <v>528</v>
      </c>
      <c r="AQ28" s="1053"/>
      <c r="AR28" s="1053"/>
      <c r="AS28" s="1053"/>
      <c r="AT28" s="1053"/>
      <c r="AU28" s="1053" t="s">
        <v>528</v>
      </c>
      <c r="AV28" s="1053"/>
      <c r="AW28" s="1053"/>
      <c r="AX28" s="1053"/>
      <c r="AY28" s="1053"/>
      <c r="AZ28" s="1054" t="s">
        <v>528</v>
      </c>
      <c r="BA28" s="1054"/>
      <c r="BB28" s="1054"/>
      <c r="BC28" s="1054"/>
      <c r="BD28" s="1054"/>
      <c r="BE28" s="1042"/>
      <c r="BF28" s="1042"/>
      <c r="BG28" s="1042"/>
      <c r="BH28" s="1042"/>
      <c r="BI28" s="1043"/>
      <c r="BJ28" s="232"/>
      <c r="BK28" s="232"/>
      <c r="BL28" s="232"/>
      <c r="BM28" s="232"/>
      <c r="BN28" s="232"/>
      <c r="BO28" s="241"/>
      <c r="BP28" s="241"/>
      <c r="BQ28" s="238">
        <v>22</v>
      </c>
      <c r="BR28" s="239"/>
      <c r="BS28" s="1000"/>
      <c r="BT28" s="1001"/>
      <c r="BU28" s="1001"/>
      <c r="BV28" s="1001"/>
      <c r="BW28" s="1001"/>
      <c r="BX28" s="1001"/>
      <c r="BY28" s="1001"/>
      <c r="BZ28" s="1001"/>
      <c r="CA28" s="1001"/>
      <c r="CB28" s="1001"/>
      <c r="CC28" s="1001"/>
      <c r="CD28" s="1001"/>
      <c r="CE28" s="1001"/>
      <c r="CF28" s="1001"/>
      <c r="CG28" s="1016"/>
      <c r="CH28" s="997"/>
      <c r="CI28" s="998"/>
      <c r="CJ28" s="998"/>
      <c r="CK28" s="998"/>
      <c r="CL28" s="999"/>
      <c r="CM28" s="997"/>
      <c r="CN28" s="998"/>
      <c r="CO28" s="998"/>
      <c r="CP28" s="998"/>
      <c r="CQ28" s="999"/>
      <c r="CR28" s="997"/>
      <c r="CS28" s="998"/>
      <c r="CT28" s="998"/>
      <c r="CU28" s="998"/>
      <c r="CV28" s="999"/>
      <c r="CW28" s="997"/>
      <c r="CX28" s="998"/>
      <c r="CY28" s="998"/>
      <c r="CZ28" s="998"/>
      <c r="DA28" s="999"/>
      <c r="DB28" s="997"/>
      <c r="DC28" s="998"/>
      <c r="DD28" s="998"/>
      <c r="DE28" s="998"/>
      <c r="DF28" s="999"/>
      <c r="DG28" s="997"/>
      <c r="DH28" s="998"/>
      <c r="DI28" s="998"/>
      <c r="DJ28" s="998"/>
      <c r="DK28" s="999"/>
      <c r="DL28" s="997"/>
      <c r="DM28" s="998"/>
      <c r="DN28" s="998"/>
      <c r="DO28" s="998"/>
      <c r="DP28" s="999"/>
      <c r="DQ28" s="997"/>
      <c r="DR28" s="998"/>
      <c r="DS28" s="998"/>
      <c r="DT28" s="998"/>
      <c r="DU28" s="999"/>
      <c r="DV28" s="1000"/>
      <c r="DW28" s="1001"/>
      <c r="DX28" s="1001"/>
      <c r="DY28" s="1001"/>
      <c r="DZ28" s="1002"/>
      <c r="EA28" s="230"/>
    </row>
    <row r="29" spans="1:131" ht="26.25" customHeight="1" x14ac:dyDescent="0.15">
      <c r="A29" s="242">
        <v>2</v>
      </c>
      <c r="B29" s="1030" t="s">
        <v>410</v>
      </c>
      <c r="C29" s="1031"/>
      <c r="D29" s="1031"/>
      <c r="E29" s="1031"/>
      <c r="F29" s="1031"/>
      <c r="G29" s="1031"/>
      <c r="H29" s="1031"/>
      <c r="I29" s="1031"/>
      <c r="J29" s="1031"/>
      <c r="K29" s="1031"/>
      <c r="L29" s="1031"/>
      <c r="M29" s="1031"/>
      <c r="N29" s="1031"/>
      <c r="O29" s="1031"/>
      <c r="P29" s="1032"/>
      <c r="Q29" s="1038">
        <v>279</v>
      </c>
      <c r="R29" s="1039"/>
      <c r="S29" s="1039"/>
      <c r="T29" s="1039"/>
      <c r="U29" s="1039"/>
      <c r="V29" s="1039">
        <v>274</v>
      </c>
      <c r="W29" s="1039"/>
      <c r="X29" s="1039"/>
      <c r="Y29" s="1039"/>
      <c r="Z29" s="1039"/>
      <c r="AA29" s="1039">
        <v>6</v>
      </c>
      <c r="AB29" s="1039"/>
      <c r="AC29" s="1039"/>
      <c r="AD29" s="1039"/>
      <c r="AE29" s="1040"/>
      <c r="AF29" s="1035">
        <v>6</v>
      </c>
      <c r="AG29" s="1036"/>
      <c r="AH29" s="1036"/>
      <c r="AI29" s="1036"/>
      <c r="AJ29" s="1037"/>
      <c r="AK29" s="980">
        <v>79</v>
      </c>
      <c r="AL29" s="971"/>
      <c r="AM29" s="971"/>
      <c r="AN29" s="971"/>
      <c r="AO29" s="971"/>
      <c r="AP29" s="971" t="s">
        <v>528</v>
      </c>
      <c r="AQ29" s="971"/>
      <c r="AR29" s="971"/>
      <c r="AS29" s="971"/>
      <c r="AT29" s="971"/>
      <c r="AU29" s="971" t="s">
        <v>528</v>
      </c>
      <c r="AV29" s="971"/>
      <c r="AW29" s="971"/>
      <c r="AX29" s="971"/>
      <c r="AY29" s="971"/>
      <c r="AZ29" s="1041" t="s">
        <v>528</v>
      </c>
      <c r="BA29" s="1041"/>
      <c r="BB29" s="1041"/>
      <c r="BC29" s="1041"/>
      <c r="BD29" s="1041"/>
      <c r="BE29" s="972"/>
      <c r="BF29" s="972"/>
      <c r="BG29" s="972"/>
      <c r="BH29" s="972"/>
      <c r="BI29" s="973"/>
      <c r="BJ29" s="232"/>
      <c r="BK29" s="232"/>
      <c r="BL29" s="232"/>
      <c r="BM29" s="232"/>
      <c r="BN29" s="232"/>
      <c r="BO29" s="241"/>
      <c r="BP29" s="241"/>
      <c r="BQ29" s="238">
        <v>23</v>
      </c>
      <c r="BR29" s="239"/>
      <c r="BS29" s="1000"/>
      <c r="BT29" s="1001"/>
      <c r="BU29" s="1001"/>
      <c r="BV29" s="1001"/>
      <c r="BW29" s="1001"/>
      <c r="BX29" s="1001"/>
      <c r="BY29" s="1001"/>
      <c r="BZ29" s="1001"/>
      <c r="CA29" s="1001"/>
      <c r="CB29" s="1001"/>
      <c r="CC29" s="1001"/>
      <c r="CD29" s="1001"/>
      <c r="CE29" s="1001"/>
      <c r="CF29" s="1001"/>
      <c r="CG29" s="1016"/>
      <c r="CH29" s="997"/>
      <c r="CI29" s="998"/>
      <c r="CJ29" s="998"/>
      <c r="CK29" s="998"/>
      <c r="CL29" s="999"/>
      <c r="CM29" s="997"/>
      <c r="CN29" s="998"/>
      <c r="CO29" s="998"/>
      <c r="CP29" s="998"/>
      <c r="CQ29" s="999"/>
      <c r="CR29" s="997"/>
      <c r="CS29" s="998"/>
      <c r="CT29" s="998"/>
      <c r="CU29" s="998"/>
      <c r="CV29" s="999"/>
      <c r="CW29" s="997"/>
      <c r="CX29" s="998"/>
      <c r="CY29" s="998"/>
      <c r="CZ29" s="998"/>
      <c r="DA29" s="999"/>
      <c r="DB29" s="997"/>
      <c r="DC29" s="998"/>
      <c r="DD29" s="998"/>
      <c r="DE29" s="998"/>
      <c r="DF29" s="999"/>
      <c r="DG29" s="997"/>
      <c r="DH29" s="998"/>
      <c r="DI29" s="998"/>
      <c r="DJ29" s="998"/>
      <c r="DK29" s="999"/>
      <c r="DL29" s="997"/>
      <c r="DM29" s="998"/>
      <c r="DN29" s="998"/>
      <c r="DO29" s="998"/>
      <c r="DP29" s="999"/>
      <c r="DQ29" s="997"/>
      <c r="DR29" s="998"/>
      <c r="DS29" s="998"/>
      <c r="DT29" s="998"/>
      <c r="DU29" s="999"/>
      <c r="DV29" s="1000"/>
      <c r="DW29" s="1001"/>
      <c r="DX29" s="1001"/>
      <c r="DY29" s="1001"/>
      <c r="DZ29" s="1002"/>
      <c r="EA29" s="230"/>
    </row>
    <row r="30" spans="1:131" ht="26.25" customHeight="1" x14ac:dyDescent="0.15">
      <c r="A30" s="242">
        <v>3</v>
      </c>
      <c r="B30" s="1030" t="s">
        <v>411</v>
      </c>
      <c r="C30" s="1031"/>
      <c r="D30" s="1031"/>
      <c r="E30" s="1031"/>
      <c r="F30" s="1031"/>
      <c r="G30" s="1031"/>
      <c r="H30" s="1031"/>
      <c r="I30" s="1031"/>
      <c r="J30" s="1031"/>
      <c r="K30" s="1031"/>
      <c r="L30" s="1031"/>
      <c r="M30" s="1031"/>
      <c r="N30" s="1031"/>
      <c r="O30" s="1031"/>
      <c r="P30" s="1032"/>
      <c r="Q30" s="1038">
        <v>3351</v>
      </c>
      <c r="R30" s="1039"/>
      <c r="S30" s="1039"/>
      <c r="T30" s="1039"/>
      <c r="U30" s="1039"/>
      <c r="V30" s="1039">
        <v>3180</v>
      </c>
      <c r="W30" s="1039"/>
      <c r="X30" s="1039"/>
      <c r="Y30" s="1039"/>
      <c r="Z30" s="1039"/>
      <c r="AA30" s="1039">
        <v>171</v>
      </c>
      <c r="AB30" s="1039"/>
      <c r="AC30" s="1039"/>
      <c r="AD30" s="1039"/>
      <c r="AE30" s="1040"/>
      <c r="AF30" s="1035">
        <v>171</v>
      </c>
      <c r="AG30" s="1036"/>
      <c r="AH30" s="1036"/>
      <c r="AI30" s="1036"/>
      <c r="AJ30" s="1037"/>
      <c r="AK30" s="980">
        <v>501</v>
      </c>
      <c r="AL30" s="971"/>
      <c r="AM30" s="971"/>
      <c r="AN30" s="971"/>
      <c r="AO30" s="971"/>
      <c r="AP30" s="971" t="s">
        <v>528</v>
      </c>
      <c r="AQ30" s="971"/>
      <c r="AR30" s="971"/>
      <c r="AS30" s="971"/>
      <c r="AT30" s="971"/>
      <c r="AU30" s="971" t="s">
        <v>528</v>
      </c>
      <c r="AV30" s="971"/>
      <c r="AW30" s="971"/>
      <c r="AX30" s="971"/>
      <c r="AY30" s="971"/>
      <c r="AZ30" s="1041" t="s">
        <v>528</v>
      </c>
      <c r="BA30" s="1041"/>
      <c r="BB30" s="1041"/>
      <c r="BC30" s="1041"/>
      <c r="BD30" s="1041"/>
      <c r="BE30" s="972"/>
      <c r="BF30" s="972"/>
      <c r="BG30" s="972"/>
      <c r="BH30" s="972"/>
      <c r="BI30" s="973"/>
      <c r="BJ30" s="232"/>
      <c r="BK30" s="232"/>
      <c r="BL30" s="232"/>
      <c r="BM30" s="232"/>
      <c r="BN30" s="232"/>
      <c r="BO30" s="241"/>
      <c r="BP30" s="241"/>
      <c r="BQ30" s="238">
        <v>24</v>
      </c>
      <c r="BR30" s="239"/>
      <c r="BS30" s="1000"/>
      <c r="BT30" s="1001"/>
      <c r="BU30" s="1001"/>
      <c r="BV30" s="1001"/>
      <c r="BW30" s="1001"/>
      <c r="BX30" s="1001"/>
      <c r="BY30" s="1001"/>
      <c r="BZ30" s="1001"/>
      <c r="CA30" s="1001"/>
      <c r="CB30" s="1001"/>
      <c r="CC30" s="1001"/>
      <c r="CD30" s="1001"/>
      <c r="CE30" s="1001"/>
      <c r="CF30" s="1001"/>
      <c r="CG30" s="1016"/>
      <c r="CH30" s="997"/>
      <c r="CI30" s="998"/>
      <c r="CJ30" s="998"/>
      <c r="CK30" s="998"/>
      <c r="CL30" s="999"/>
      <c r="CM30" s="997"/>
      <c r="CN30" s="998"/>
      <c r="CO30" s="998"/>
      <c r="CP30" s="998"/>
      <c r="CQ30" s="999"/>
      <c r="CR30" s="997"/>
      <c r="CS30" s="998"/>
      <c r="CT30" s="998"/>
      <c r="CU30" s="998"/>
      <c r="CV30" s="999"/>
      <c r="CW30" s="997"/>
      <c r="CX30" s="998"/>
      <c r="CY30" s="998"/>
      <c r="CZ30" s="998"/>
      <c r="DA30" s="999"/>
      <c r="DB30" s="997"/>
      <c r="DC30" s="998"/>
      <c r="DD30" s="998"/>
      <c r="DE30" s="998"/>
      <c r="DF30" s="999"/>
      <c r="DG30" s="997"/>
      <c r="DH30" s="998"/>
      <c r="DI30" s="998"/>
      <c r="DJ30" s="998"/>
      <c r="DK30" s="999"/>
      <c r="DL30" s="997"/>
      <c r="DM30" s="998"/>
      <c r="DN30" s="998"/>
      <c r="DO30" s="998"/>
      <c r="DP30" s="999"/>
      <c r="DQ30" s="997"/>
      <c r="DR30" s="998"/>
      <c r="DS30" s="998"/>
      <c r="DT30" s="998"/>
      <c r="DU30" s="999"/>
      <c r="DV30" s="1000"/>
      <c r="DW30" s="1001"/>
      <c r="DX30" s="1001"/>
      <c r="DY30" s="1001"/>
      <c r="DZ30" s="1002"/>
      <c r="EA30" s="230"/>
    </row>
    <row r="31" spans="1:131" ht="26.25" customHeight="1" x14ac:dyDescent="0.15">
      <c r="A31" s="242">
        <v>4</v>
      </c>
      <c r="B31" s="1030" t="s">
        <v>412</v>
      </c>
      <c r="C31" s="1031"/>
      <c r="D31" s="1031"/>
      <c r="E31" s="1031"/>
      <c r="F31" s="1031"/>
      <c r="G31" s="1031"/>
      <c r="H31" s="1031"/>
      <c r="I31" s="1031"/>
      <c r="J31" s="1031"/>
      <c r="K31" s="1031"/>
      <c r="L31" s="1031"/>
      <c r="M31" s="1031"/>
      <c r="N31" s="1031"/>
      <c r="O31" s="1031"/>
      <c r="P31" s="1032"/>
      <c r="Q31" s="1038">
        <v>7</v>
      </c>
      <c r="R31" s="1039"/>
      <c r="S31" s="1039"/>
      <c r="T31" s="1039"/>
      <c r="U31" s="1039"/>
      <c r="V31" s="1039">
        <v>5</v>
      </c>
      <c r="W31" s="1039"/>
      <c r="X31" s="1039"/>
      <c r="Y31" s="1039"/>
      <c r="Z31" s="1039"/>
      <c r="AA31" s="1039">
        <v>2</v>
      </c>
      <c r="AB31" s="1039"/>
      <c r="AC31" s="1039"/>
      <c r="AD31" s="1039"/>
      <c r="AE31" s="1040"/>
      <c r="AF31" s="1035">
        <v>2</v>
      </c>
      <c r="AG31" s="1036"/>
      <c r="AH31" s="1036"/>
      <c r="AI31" s="1036"/>
      <c r="AJ31" s="1037"/>
      <c r="AK31" s="980" t="s">
        <v>528</v>
      </c>
      <c r="AL31" s="971"/>
      <c r="AM31" s="971"/>
      <c r="AN31" s="971"/>
      <c r="AO31" s="971"/>
      <c r="AP31" s="971" t="s">
        <v>528</v>
      </c>
      <c r="AQ31" s="971"/>
      <c r="AR31" s="971"/>
      <c r="AS31" s="971"/>
      <c r="AT31" s="971"/>
      <c r="AU31" s="971" t="s">
        <v>528</v>
      </c>
      <c r="AV31" s="971"/>
      <c r="AW31" s="971"/>
      <c r="AX31" s="971"/>
      <c r="AY31" s="971"/>
      <c r="AZ31" s="1041" t="s">
        <v>528</v>
      </c>
      <c r="BA31" s="1041"/>
      <c r="BB31" s="1041"/>
      <c r="BC31" s="1041"/>
      <c r="BD31" s="1041"/>
      <c r="BE31" s="972"/>
      <c r="BF31" s="972"/>
      <c r="BG31" s="972"/>
      <c r="BH31" s="972"/>
      <c r="BI31" s="973"/>
      <c r="BJ31" s="232"/>
      <c r="BK31" s="232"/>
      <c r="BL31" s="232"/>
      <c r="BM31" s="232"/>
      <c r="BN31" s="232"/>
      <c r="BO31" s="241"/>
      <c r="BP31" s="241"/>
      <c r="BQ31" s="238">
        <v>25</v>
      </c>
      <c r="BR31" s="239"/>
      <c r="BS31" s="1000"/>
      <c r="BT31" s="1001"/>
      <c r="BU31" s="1001"/>
      <c r="BV31" s="1001"/>
      <c r="BW31" s="1001"/>
      <c r="BX31" s="1001"/>
      <c r="BY31" s="1001"/>
      <c r="BZ31" s="1001"/>
      <c r="CA31" s="1001"/>
      <c r="CB31" s="1001"/>
      <c r="CC31" s="1001"/>
      <c r="CD31" s="1001"/>
      <c r="CE31" s="1001"/>
      <c r="CF31" s="1001"/>
      <c r="CG31" s="1016"/>
      <c r="CH31" s="997"/>
      <c r="CI31" s="998"/>
      <c r="CJ31" s="998"/>
      <c r="CK31" s="998"/>
      <c r="CL31" s="999"/>
      <c r="CM31" s="997"/>
      <c r="CN31" s="998"/>
      <c r="CO31" s="998"/>
      <c r="CP31" s="998"/>
      <c r="CQ31" s="999"/>
      <c r="CR31" s="997"/>
      <c r="CS31" s="998"/>
      <c r="CT31" s="998"/>
      <c r="CU31" s="998"/>
      <c r="CV31" s="999"/>
      <c r="CW31" s="997"/>
      <c r="CX31" s="998"/>
      <c r="CY31" s="998"/>
      <c r="CZ31" s="998"/>
      <c r="DA31" s="999"/>
      <c r="DB31" s="997"/>
      <c r="DC31" s="998"/>
      <c r="DD31" s="998"/>
      <c r="DE31" s="998"/>
      <c r="DF31" s="999"/>
      <c r="DG31" s="997"/>
      <c r="DH31" s="998"/>
      <c r="DI31" s="998"/>
      <c r="DJ31" s="998"/>
      <c r="DK31" s="999"/>
      <c r="DL31" s="997"/>
      <c r="DM31" s="998"/>
      <c r="DN31" s="998"/>
      <c r="DO31" s="998"/>
      <c r="DP31" s="999"/>
      <c r="DQ31" s="997"/>
      <c r="DR31" s="998"/>
      <c r="DS31" s="998"/>
      <c r="DT31" s="998"/>
      <c r="DU31" s="999"/>
      <c r="DV31" s="1000"/>
      <c r="DW31" s="1001"/>
      <c r="DX31" s="1001"/>
      <c r="DY31" s="1001"/>
      <c r="DZ31" s="1002"/>
      <c r="EA31" s="230"/>
    </row>
    <row r="32" spans="1:131" ht="26.25" customHeight="1" x14ac:dyDescent="0.15">
      <c r="A32" s="242">
        <v>5</v>
      </c>
      <c r="B32" s="1030" t="s">
        <v>413</v>
      </c>
      <c r="C32" s="1031"/>
      <c r="D32" s="1031"/>
      <c r="E32" s="1031"/>
      <c r="F32" s="1031"/>
      <c r="G32" s="1031"/>
      <c r="H32" s="1031"/>
      <c r="I32" s="1031"/>
      <c r="J32" s="1031"/>
      <c r="K32" s="1031"/>
      <c r="L32" s="1031"/>
      <c r="M32" s="1031"/>
      <c r="N32" s="1031"/>
      <c r="O32" s="1031"/>
      <c r="P32" s="1032"/>
      <c r="Q32" s="1038">
        <v>3</v>
      </c>
      <c r="R32" s="1039"/>
      <c r="S32" s="1039"/>
      <c r="T32" s="1039"/>
      <c r="U32" s="1039"/>
      <c r="V32" s="1039">
        <v>2</v>
      </c>
      <c r="W32" s="1039"/>
      <c r="X32" s="1039"/>
      <c r="Y32" s="1039"/>
      <c r="Z32" s="1039"/>
      <c r="AA32" s="1039">
        <v>1</v>
      </c>
      <c r="AB32" s="1039"/>
      <c r="AC32" s="1039"/>
      <c r="AD32" s="1039"/>
      <c r="AE32" s="1040"/>
      <c r="AF32" s="1035">
        <v>1</v>
      </c>
      <c r="AG32" s="1036"/>
      <c r="AH32" s="1036"/>
      <c r="AI32" s="1036"/>
      <c r="AJ32" s="1037"/>
      <c r="AK32" s="980">
        <v>1</v>
      </c>
      <c r="AL32" s="971"/>
      <c r="AM32" s="971"/>
      <c r="AN32" s="971"/>
      <c r="AO32" s="971"/>
      <c r="AP32" s="971" t="s">
        <v>528</v>
      </c>
      <c r="AQ32" s="971"/>
      <c r="AR32" s="971"/>
      <c r="AS32" s="971"/>
      <c r="AT32" s="971"/>
      <c r="AU32" s="971" t="s">
        <v>528</v>
      </c>
      <c r="AV32" s="971"/>
      <c r="AW32" s="971"/>
      <c r="AX32" s="971"/>
      <c r="AY32" s="971"/>
      <c r="AZ32" s="1041" t="s">
        <v>528</v>
      </c>
      <c r="BA32" s="1041"/>
      <c r="BB32" s="1041"/>
      <c r="BC32" s="1041"/>
      <c r="BD32" s="1041"/>
      <c r="BE32" s="972"/>
      <c r="BF32" s="972"/>
      <c r="BG32" s="972"/>
      <c r="BH32" s="972"/>
      <c r="BI32" s="973"/>
      <c r="BJ32" s="232"/>
      <c r="BK32" s="232"/>
      <c r="BL32" s="232"/>
      <c r="BM32" s="232"/>
      <c r="BN32" s="232"/>
      <c r="BO32" s="241"/>
      <c r="BP32" s="241"/>
      <c r="BQ32" s="238">
        <v>26</v>
      </c>
      <c r="BR32" s="239"/>
      <c r="BS32" s="1000"/>
      <c r="BT32" s="1001"/>
      <c r="BU32" s="1001"/>
      <c r="BV32" s="1001"/>
      <c r="BW32" s="1001"/>
      <c r="BX32" s="1001"/>
      <c r="BY32" s="1001"/>
      <c r="BZ32" s="1001"/>
      <c r="CA32" s="1001"/>
      <c r="CB32" s="1001"/>
      <c r="CC32" s="1001"/>
      <c r="CD32" s="1001"/>
      <c r="CE32" s="1001"/>
      <c r="CF32" s="1001"/>
      <c r="CG32" s="1016"/>
      <c r="CH32" s="997"/>
      <c r="CI32" s="998"/>
      <c r="CJ32" s="998"/>
      <c r="CK32" s="998"/>
      <c r="CL32" s="999"/>
      <c r="CM32" s="997"/>
      <c r="CN32" s="998"/>
      <c r="CO32" s="998"/>
      <c r="CP32" s="998"/>
      <c r="CQ32" s="999"/>
      <c r="CR32" s="997"/>
      <c r="CS32" s="998"/>
      <c r="CT32" s="998"/>
      <c r="CU32" s="998"/>
      <c r="CV32" s="999"/>
      <c r="CW32" s="997"/>
      <c r="CX32" s="998"/>
      <c r="CY32" s="998"/>
      <c r="CZ32" s="998"/>
      <c r="DA32" s="999"/>
      <c r="DB32" s="997"/>
      <c r="DC32" s="998"/>
      <c r="DD32" s="998"/>
      <c r="DE32" s="998"/>
      <c r="DF32" s="999"/>
      <c r="DG32" s="997"/>
      <c r="DH32" s="998"/>
      <c r="DI32" s="998"/>
      <c r="DJ32" s="998"/>
      <c r="DK32" s="999"/>
      <c r="DL32" s="997"/>
      <c r="DM32" s="998"/>
      <c r="DN32" s="998"/>
      <c r="DO32" s="998"/>
      <c r="DP32" s="999"/>
      <c r="DQ32" s="997"/>
      <c r="DR32" s="998"/>
      <c r="DS32" s="998"/>
      <c r="DT32" s="998"/>
      <c r="DU32" s="999"/>
      <c r="DV32" s="1000"/>
      <c r="DW32" s="1001"/>
      <c r="DX32" s="1001"/>
      <c r="DY32" s="1001"/>
      <c r="DZ32" s="1002"/>
      <c r="EA32" s="230"/>
    </row>
    <row r="33" spans="1:131" ht="26.25" customHeight="1" x14ac:dyDescent="0.15">
      <c r="A33" s="242">
        <v>6</v>
      </c>
      <c r="B33" s="1030" t="s">
        <v>414</v>
      </c>
      <c r="C33" s="1031"/>
      <c r="D33" s="1031"/>
      <c r="E33" s="1031"/>
      <c r="F33" s="1031"/>
      <c r="G33" s="1031"/>
      <c r="H33" s="1031"/>
      <c r="I33" s="1031"/>
      <c r="J33" s="1031"/>
      <c r="K33" s="1031"/>
      <c r="L33" s="1031"/>
      <c r="M33" s="1031"/>
      <c r="N33" s="1031"/>
      <c r="O33" s="1031"/>
      <c r="P33" s="1032"/>
      <c r="Q33" s="1038">
        <v>489</v>
      </c>
      <c r="R33" s="1039"/>
      <c r="S33" s="1039"/>
      <c r="T33" s="1039"/>
      <c r="U33" s="1039"/>
      <c r="V33" s="1039">
        <v>470</v>
      </c>
      <c r="W33" s="1039"/>
      <c r="X33" s="1039"/>
      <c r="Y33" s="1039"/>
      <c r="Z33" s="1039"/>
      <c r="AA33" s="1039">
        <v>19</v>
      </c>
      <c r="AB33" s="1039"/>
      <c r="AC33" s="1039"/>
      <c r="AD33" s="1039"/>
      <c r="AE33" s="1040"/>
      <c r="AF33" s="1035">
        <v>747</v>
      </c>
      <c r="AG33" s="1036"/>
      <c r="AH33" s="1036"/>
      <c r="AI33" s="1036"/>
      <c r="AJ33" s="1037"/>
      <c r="AK33" s="980">
        <v>22</v>
      </c>
      <c r="AL33" s="971"/>
      <c r="AM33" s="971"/>
      <c r="AN33" s="971"/>
      <c r="AO33" s="971"/>
      <c r="AP33" s="971">
        <v>574</v>
      </c>
      <c r="AQ33" s="971"/>
      <c r="AR33" s="971"/>
      <c r="AS33" s="971"/>
      <c r="AT33" s="971"/>
      <c r="AU33" s="971">
        <v>27</v>
      </c>
      <c r="AV33" s="971"/>
      <c r="AW33" s="971"/>
      <c r="AX33" s="971"/>
      <c r="AY33" s="971"/>
      <c r="AZ33" s="1041" t="s">
        <v>528</v>
      </c>
      <c r="BA33" s="1041"/>
      <c r="BB33" s="1041"/>
      <c r="BC33" s="1041"/>
      <c r="BD33" s="1041"/>
      <c r="BE33" s="972" t="s">
        <v>415</v>
      </c>
      <c r="BF33" s="972"/>
      <c r="BG33" s="972"/>
      <c r="BH33" s="972"/>
      <c r="BI33" s="973"/>
      <c r="BJ33" s="232"/>
      <c r="BK33" s="232"/>
      <c r="BL33" s="232"/>
      <c r="BM33" s="232"/>
      <c r="BN33" s="232"/>
      <c r="BO33" s="241"/>
      <c r="BP33" s="241"/>
      <c r="BQ33" s="238">
        <v>27</v>
      </c>
      <c r="BR33" s="239"/>
      <c r="BS33" s="1000"/>
      <c r="BT33" s="1001"/>
      <c r="BU33" s="1001"/>
      <c r="BV33" s="1001"/>
      <c r="BW33" s="1001"/>
      <c r="BX33" s="1001"/>
      <c r="BY33" s="1001"/>
      <c r="BZ33" s="1001"/>
      <c r="CA33" s="1001"/>
      <c r="CB33" s="1001"/>
      <c r="CC33" s="1001"/>
      <c r="CD33" s="1001"/>
      <c r="CE33" s="1001"/>
      <c r="CF33" s="1001"/>
      <c r="CG33" s="1016"/>
      <c r="CH33" s="997"/>
      <c r="CI33" s="998"/>
      <c r="CJ33" s="998"/>
      <c r="CK33" s="998"/>
      <c r="CL33" s="999"/>
      <c r="CM33" s="997"/>
      <c r="CN33" s="998"/>
      <c r="CO33" s="998"/>
      <c r="CP33" s="998"/>
      <c r="CQ33" s="999"/>
      <c r="CR33" s="997"/>
      <c r="CS33" s="998"/>
      <c r="CT33" s="998"/>
      <c r="CU33" s="998"/>
      <c r="CV33" s="999"/>
      <c r="CW33" s="997"/>
      <c r="CX33" s="998"/>
      <c r="CY33" s="998"/>
      <c r="CZ33" s="998"/>
      <c r="DA33" s="999"/>
      <c r="DB33" s="997"/>
      <c r="DC33" s="998"/>
      <c r="DD33" s="998"/>
      <c r="DE33" s="998"/>
      <c r="DF33" s="999"/>
      <c r="DG33" s="997"/>
      <c r="DH33" s="998"/>
      <c r="DI33" s="998"/>
      <c r="DJ33" s="998"/>
      <c r="DK33" s="999"/>
      <c r="DL33" s="997"/>
      <c r="DM33" s="998"/>
      <c r="DN33" s="998"/>
      <c r="DO33" s="998"/>
      <c r="DP33" s="999"/>
      <c r="DQ33" s="997"/>
      <c r="DR33" s="998"/>
      <c r="DS33" s="998"/>
      <c r="DT33" s="998"/>
      <c r="DU33" s="999"/>
      <c r="DV33" s="1000"/>
      <c r="DW33" s="1001"/>
      <c r="DX33" s="1001"/>
      <c r="DY33" s="1001"/>
      <c r="DZ33" s="1002"/>
      <c r="EA33" s="230"/>
    </row>
    <row r="34" spans="1:131" ht="26.25" customHeight="1" x14ac:dyDescent="0.15">
      <c r="A34" s="242">
        <v>7</v>
      </c>
      <c r="B34" s="1030" t="s">
        <v>416</v>
      </c>
      <c r="C34" s="1031"/>
      <c r="D34" s="1031"/>
      <c r="E34" s="1031"/>
      <c r="F34" s="1031"/>
      <c r="G34" s="1031"/>
      <c r="H34" s="1031"/>
      <c r="I34" s="1031"/>
      <c r="J34" s="1031"/>
      <c r="K34" s="1031"/>
      <c r="L34" s="1031"/>
      <c r="M34" s="1031"/>
      <c r="N34" s="1031"/>
      <c r="O34" s="1031"/>
      <c r="P34" s="1032"/>
      <c r="Q34" s="1038">
        <v>1147</v>
      </c>
      <c r="R34" s="1039"/>
      <c r="S34" s="1039"/>
      <c r="T34" s="1039"/>
      <c r="U34" s="1039"/>
      <c r="V34" s="1039">
        <v>1102</v>
      </c>
      <c r="W34" s="1039"/>
      <c r="X34" s="1039"/>
      <c r="Y34" s="1039"/>
      <c r="Z34" s="1039"/>
      <c r="AA34" s="1039">
        <v>45</v>
      </c>
      <c r="AB34" s="1039"/>
      <c r="AC34" s="1039"/>
      <c r="AD34" s="1039"/>
      <c r="AE34" s="1040"/>
      <c r="AF34" s="1035">
        <v>8</v>
      </c>
      <c r="AG34" s="1036"/>
      <c r="AH34" s="1036"/>
      <c r="AI34" s="1036"/>
      <c r="AJ34" s="1037"/>
      <c r="AK34" s="980">
        <v>487</v>
      </c>
      <c r="AL34" s="971"/>
      <c r="AM34" s="971"/>
      <c r="AN34" s="971"/>
      <c r="AO34" s="971"/>
      <c r="AP34" s="971">
        <v>4346</v>
      </c>
      <c r="AQ34" s="971"/>
      <c r="AR34" s="971"/>
      <c r="AS34" s="971"/>
      <c r="AT34" s="971"/>
      <c r="AU34" s="971">
        <v>4168</v>
      </c>
      <c r="AV34" s="971"/>
      <c r="AW34" s="971"/>
      <c r="AX34" s="971"/>
      <c r="AY34" s="971"/>
      <c r="AZ34" s="1041" t="s">
        <v>528</v>
      </c>
      <c r="BA34" s="1041"/>
      <c r="BB34" s="1041"/>
      <c r="BC34" s="1041"/>
      <c r="BD34" s="1041"/>
      <c r="BE34" s="972" t="s">
        <v>417</v>
      </c>
      <c r="BF34" s="972"/>
      <c r="BG34" s="972"/>
      <c r="BH34" s="972"/>
      <c r="BI34" s="973"/>
      <c r="BJ34" s="232"/>
      <c r="BK34" s="232"/>
      <c r="BL34" s="232"/>
      <c r="BM34" s="232"/>
      <c r="BN34" s="232"/>
      <c r="BO34" s="241"/>
      <c r="BP34" s="241"/>
      <c r="BQ34" s="238">
        <v>28</v>
      </c>
      <c r="BR34" s="239"/>
      <c r="BS34" s="1000"/>
      <c r="BT34" s="1001"/>
      <c r="BU34" s="1001"/>
      <c r="BV34" s="1001"/>
      <c r="BW34" s="1001"/>
      <c r="BX34" s="1001"/>
      <c r="BY34" s="1001"/>
      <c r="BZ34" s="1001"/>
      <c r="CA34" s="1001"/>
      <c r="CB34" s="1001"/>
      <c r="CC34" s="1001"/>
      <c r="CD34" s="1001"/>
      <c r="CE34" s="1001"/>
      <c r="CF34" s="1001"/>
      <c r="CG34" s="1016"/>
      <c r="CH34" s="997"/>
      <c r="CI34" s="998"/>
      <c r="CJ34" s="998"/>
      <c r="CK34" s="998"/>
      <c r="CL34" s="999"/>
      <c r="CM34" s="997"/>
      <c r="CN34" s="998"/>
      <c r="CO34" s="998"/>
      <c r="CP34" s="998"/>
      <c r="CQ34" s="999"/>
      <c r="CR34" s="997"/>
      <c r="CS34" s="998"/>
      <c r="CT34" s="998"/>
      <c r="CU34" s="998"/>
      <c r="CV34" s="999"/>
      <c r="CW34" s="997"/>
      <c r="CX34" s="998"/>
      <c r="CY34" s="998"/>
      <c r="CZ34" s="998"/>
      <c r="DA34" s="999"/>
      <c r="DB34" s="997"/>
      <c r="DC34" s="998"/>
      <c r="DD34" s="998"/>
      <c r="DE34" s="998"/>
      <c r="DF34" s="999"/>
      <c r="DG34" s="997"/>
      <c r="DH34" s="998"/>
      <c r="DI34" s="998"/>
      <c r="DJ34" s="998"/>
      <c r="DK34" s="999"/>
      <c r="DL34" s="997"/>
      <c r="DM34" s="998"/>
      <c r="DN34" s="998"/>
      <c r="DO34" s="998"/>
      <c r="DP34" s="999"/>
      <c r="DQ34" s="997"/>
      <c r="DR34" s="998"/>
      <c r="DS34" s="998"/>
      <c r="DT34" s="998"/>
      <c r="DU34" s="999"/>
      <c r="DV34" s="1000"/>
      <c r="DW34" s="1001"/>
      <c r="DX34" s="1001"/>
      <c r="DY34" s="1001"/>
      <c r="DZ34" s="1002"/>
      <c r="EA34" s="230"/>
    </row>
    <row r="35" spans="1:131" ht="26.25" customHeight="1" x14ac:dyDescent="0.15">
      <c r="A35" s="242">
        <v>8</v>
      </c>
      <c r="B35" s="1030" t="s">
        <v>418</v>
      </c>
      <c r="C35" s="1031"/>
      <c r="D35" s="1031"/>
      <c r="E35" s="1031"/>
      <c r="F35" s="1031"/>
      <c r="G35" s="1031"/>
      <c r="H35" s="1031"/>
      <c r="I35" s="1031"/>
      <c r="J35" s="1031"/>
      <c r="K35" s="1031"/>
      <c r="L35" s="1031"/>
      <c r="M35" s="1031"/>
      <c r="N35" s="1031"/>
      <c r="O35" s="1031"/>
      <c r="P35" s="1032"/>
      <c r="Q35" s="1038">
        <v>95</v>
      </c>
      <c r="R35" s="1039"/>
      <c r="S35" s="1039"/>
      <c r="T35" s="1039"/>
      <c r="U35" s="1039"/>
      <c r="V35" s="1039">
        <v>88</v>
      </c>
      <c r="W35" s="1039"/>
      <c r="X35" s="1039"/>
      <c r="Y35" s="1039"/>
      <c r="Z35" s="1039"/>
      <c r="AA35" s="1039">
        <v>7</v>
      </c>
      <c r="AB35" s="1039"/>
      <c r="AC35" s="1039"/>
      <c r="AD35" s="1039"/>
      <c r="AE35" s="1040"/>
      <c r="AF35" s="1035">
        <v>7</v>
      </c>
      <c r="AG35" s="1036"/>
      <c r="AH35" s="1036"/>
      <c r="AI35" s="1036"/>
      <c r="AJ35" s="1037"/>
      <c r="AK35" s="980">
        <v>34</v>
      </c>
      <c r="AL35" s="971"/>
      <c r="AM35" s="971"/>
      <c r="AN35" s="971"/>
      <c r="AO35" s="971"/>
      <c r="AP35" s="971">
        <v>270</v>
      </c>
      <c r="AQ35" s="971"/>
      <c r="AR35" s="971"/>
      <c r="AS35" s="971"/>
      <c r="AT35" s="971"/>
      <c r="AU35" s="971">
        <v>270</v>
      </c>
      <c r="AV35" s="971"/>
      <c r="AW35" s="971"/>
      <c r="AX35" s="971"/>
      <c r="AY35" s="971"/>
      <c r="AZ35" s="1041" t="s">
        <v>528</v>
      </c>
      <c r="BA35" s="1041"/>
      <c r="BB35" s="1041"/>
      <c r="BC35" s="1041"/>
      <c r="BD35" s="1041"/>
      <c r="BE35" s="972" t="s">
        <v>419</v>
      </c>
      <c r="BF35" s="972"/>
      <c r="BG35" s="972"/>
      <c r="BH35" s="972"/>
      <c r="BI35" s="973"/>
      <c r="BJ35" s="232"/>
      <c r="BK35" s="232"/>
      <c r="BL35" s="232"/>
      <c r="BM35" s="232"/>
      <c r="BN35" s="232"/>
      <c r="BO35" s="241"/>
      <c r="BP35" s="241"/>
      <c r="BQ35" s="238">
        <v>29</v>
      </c>
      <c r="BR35" s="239"/>
      <c r="BS35" s="1000"/>
      <c r="BT35" s="1001"/>
      <c r="BU35" s="1001"/>
      <c r="BV35" s="1001"/>
      <c r="BW35" s="1001"/>
      <c r="BX35" s="1001"/>
      <c r="BY35" s="1001"/>
      <c r="BZ35" s="1001"/>
      <c r="CA35" s="1001"/>
      <c r="CB35" s="1001"/>
      <c r="CC35" s="1001"/>
      <c r="CD35" s="1001"/>
      <c r="CE35" s="1001"/>
      <c r="CF35" s="1001"/>
      <c r="CG35" s="1016"/>
      <c r="CH35" s="997"/>
      <c r="CI35" s="998"/>
      <c r="CJ35" s="998"/>
      <c r="CK35" s="998"/>
      <c r="CL35" s="999"/>
      <c r="CM35" s="997"/>
      <c r="CN35" s="998"/>
      <c r="CO35" s="998"/>
      <c r="CP35" s="998"/>
      <c r="CQ35" s="999"/>
      <c r="CR35" s="997"/>
      <c r="CS35" s="998"/>
      <c r="CT35" s="998"/>
      <c r="CU35" s="998"/>
      <c r="CV35" s="999"/>
      <c r="CW35" s="997"/>
      <c r="CX35" s="998"/>
      <c r="CY35" s="998"/>
      <c r="CZ35" s="998"/>
      <c r="DA35" s="999"/>
      <c r="DB35" s="997"/>
      <c r="DC35" s="998"/>
      <c r="DD35" s="998"/>
      <c r="DE35" s="998"/>
      <c r="DF35" s="999"/>
      <c r="DG35" s="997"/>
      <c r="DH35" s="998"/>
      <c r="DI35" s="998"/>
      <c r="DJ35" s="998"/>
      <c r="DK35" s="999"/>
      <c r="DL35" s="997"/>
      <c r="DM35" s="998"/>
      <c r="DN35" s="998"/>
      <c r="DO35" s="998"/>
      <c r="DP35" s="999"/>
      <c r="DQ35" s="997"/>
      <c r="DR35" s="998"/>
      <c r="DS35" s="998"/>
      <c r="DT35" s="998"/>
      <c r="DU35" s="999"/>
      <c r="DV35" s="1000"/>
      <c r="DW35" s="1001"/>
      <c r="DX35" s="1001"/>
      <c r="DY35" s="1001"/>
      <c r="DZ35" s="1002"/>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1000"/>
      <c r="BT36" s="1001"/>
      <c r="BU36" s="1001"/>
      <c r="BV36" s="1001"/>
      <c r="BW36" s="1001"/>
      <c r="BX36" s="1001"/>
      <c r="BY36" s="1001"/>
      <c r="BZ36" s="1001"/>
      <c r="CA36" s="1001"/>
      <c r="CB36" s="1001"/>
      <c r="CC36" s="1001"/>
      <c r="CD36" s="1001"/>
      <c r="CE36" s="1001"/>
      <c r="CF36" s="1001"/>
      <c r="CG36" s="1016"/>
      <c r="CH36" s="997"/>
      <c r="CI36" s="998"/>
      <c r="CJ36" s="998"/>
      <c r="CK36" s="998"/>
      <c r="CL36" s="999"/>
      <c r="CM36" s="997"/>
      <c r="CN36" s="998"/>
      <c r="CO36" s="998"/>
      <c r="CP36" s="998"/>
      <c r="CQ36" s="999"/>
      <c r="CR36" s="997"/>
      <c r="CS36" s="998"/>
      <c r="CT36" s="998"/>
      <c r="CU36" s="998"/>
      <c r="CV36" s="999"/>
      <c r="CW36" s="997"/>
      <c r="CX36" s="998"/>
      <c r="CY36" s="998"/>
      <c r="CZ36" s="998"/>
      <c r="DA36" s="999"/>
      <c r="DB36" s="997"/>
      <c r="DC36" s="998"/>
      <c r="DD36" s="998"/>
      <c r="DE36" s="998"/>
      <c r="DF36" s="999"/>
      <c r="DG36" s="997"/>
      <c r="DH36" s="998"/>
      <c r="DI36" s="998"/>
      <c r="DJ36" s="998"/>
      <c r="DK36" s="999"/>
      <c r="DL36" s="997"/>
      <c r="DM36" s="998"/>
      <c r="DN36" s="998"/>
      <c r="DO36" s="998"/>
      <c r="DP36" s="999"/>
      <c r="DQ36" s="997"/>
      <c r="DR36" s="998"/>
      <c r="DS36" s="998"/>
      <c r="DT36" s="998"/>
      <c r="DU36" s="999"/>
      <c r="DV36" s="1000"/>
      <c r="DW36" s="1001"/>
      <c r="DX36" s="1001"/>
      <c r="DY36" s="1001"/>
      <c r="DZ36" s="1002"/>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1000"/>
      <c r="BT37" s="1001"/>
      <c r="BU37" s="1001"/>
      <c r="BV37" s="1001"/>
      <c r="BW37" s="1001"/>
      <c r="BX37" s="1001"/>
      <c r="BY37" s="1001"/>
      <c r="BZ37" s="1001"/>
      <c r="CA37" s="1001"/>
      <c r="CB37" s="1001"/>
      <c r="CC37" s="1001"/>
      <c r="CD37" s="1001"/>
      <c r="CE37" s="1001"/>
      <c r="CF37" s="1001"/>
      <c r="CG37" s="1016"/>
      <c r="CH37" s="997"/>
      <c r="CI37" s="998"/>
      <c r="CJ37" s="998"/>
      <c r="CK37" s="998"/>
      <c r="CL37" s="999"/>
      <c r="CM37" s="997"/>
      <c r="CN37" s="998"/>
      <c r="CO37" s="998"/>
      <c r="CP37" s="998"/>
      <c r="CQ37" s="999"/>
      <c r="CR37" s="997"/>
      <c r="CS37" s="998"/>
      <c r="CT37" s="998"/>
      <c r="CU37" s="998"/>
      <c r="CV37" s="999"/>
      <c r="CW37" s="997"/>
      <c r="CX37" s="998"/>
      <c r="CY37" s="998"/>
      <c r="CZ37" s="998"/>
      <c r="DA37" s="999"/>
      <c r="DB37" s="997"/>
      <c r="DC37" s="998"/>
      <c r="DD37" s="998"/>
      <c r="DE37" s="998"/>
      <c r="DF37" s="999"/>
      <c r="DG37" s="997"/>
      <c r="DH37" s="998"/>
      <c r="DI37" s="998"/>
      <c r="DJ37" s="998"/>
      <c r="DK37" s="999"/>
      <c r="DL37" s="997"/>
      <c r="DM37" s="998"/>
      <c r="DN37" s="998"/>
      <c r="DO37" s="998"/>
      <c r="DP37" s="999"/>
      <c r="DQ37" s="997"/>
      <c r="DR37" s="998"/>
      <c r="DS37" s="998"/>
      <c r="DT37" s="998"/>
      <c r="DU37" s="999"/>
      <c r="DV37" s="1000"/>
      <c r="DW37" s="1001"/>
      <c r="DX37" s="1001"/>
      <c r="DY37" s="1001"/>
      <c r="DZ37" s="1002"/>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1000"/>
      <c r="BT38" s="1001"/>
      <c r="BU38" s="1001"/>
      <c r="BV38" s="1001"/>
      <c r="BW38" s="1001"/>
      <c r="BX38" s="1001"/>
      <c r="BY38" s="1001"/>
      <c r="BZ38" s="1001"/>
      <c r="CA38" s="1001"/>
      <c r="CB38" s="1001"/>
      <c r="CC38" s="1001"/>
      <c r="CD38" s="1001"/>
      <c r="CE38" s="1001"/>
      <c r="CF38" s="1001"/>
      <c r="CG38" s="1016"/>
      <c r="CH38" s="997"/>
      <c r="CI38" s="998"/>
      <c r="CJ38" s="998"/>
      <c r="CK38" s="998"/>
      <c r="CL38" s="999"/>
      <c r="CM38" s="997"/>
      <c r="CN38" s="998"/>
      <c r="CO38" s="998"/>
      <c r="CP38" s="998"/>
      <c r="CQ38" s="999"/>
      <c r="CR38" s="997"/>
      <c r="CS38" s="998"/>
      <c r="CT38" s="998"/>
      <c r="CU38" s="998"/>
      <c r="CV38" s="999"/>
      <c r="CW38" s="997"/>
      <c r="CX38" s="998"/>
      <c r="CY38" s="998"/>
      <c r="CZ38" s="998"/>
      <c r="DA38" s="999"/>
      <c r="DB38" s="997"/>
      <c r="DC38" s="998"/>
      <c r="DD38" s="998"/>
      <c r="DE38" s="998"/>
      <c r="DF38" s="999"/>
      <c r="DG38" s="997"/>
      <c r="DH38" s="998"/>
      <c r="DI38" s="998"/>
      <c r="DJ38" s="998"/>
      <c r="DK38" s="999"/>
      <c r="DL38" s="997"/>
      <c r="DM38" s="998"/>
      <c r="DN38" s="998"/>
      <c r="DO38" s="998"/>
      <c r="DP38" s="999"/>
      <c r="DQ38" s="997"/>
      <c r="DR38" s="998"/>
      <c r="DS38" s="998"/>
      <c r="DT38" s="998"/>
      <c r="DU38" s="999"/>
      <c r="DV38" s="1000"/>
      <c r="DW38" s="1001"/>
      <c r="DX38" s="1001"/>
      <c r="DY38" s="1001"/>
      <c r="DZ38" s="1002"/>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1000"/>
      <c r="BT39" s="1001"/>
      <c r="BU39" s="1001"/>
      <c r="BV39" s="1001"/>
      <c r="BW39" s="1001"/>
      <c r="BX39" s="1001"/>
      <c r="BY39" s="1001"/>
      <c r="BZ39" s="1001"/>
      <c r="CA39" s="1001"/>
      <c r="CB39" s="1001"/>
      <c r="CC39" s="1001"/>
      <c r="CD39" s="1001"/>
      <c r="CE39" s="1001"/>
      <c r="CF39" s="1001"/>
      <c r="CG39" s="1016"/>
      <c r="CH39" s="997"/>
      <c r="CI39" s="998"/>
      <c r="CJ39" s="998"/>
      <c r="CK39" s="998"/>
      <c r="CL39" s="999"/>
      <c r="CM39" s="997"/>
      <c r="CN39" s="998"/>
      <c r="CO39" s="998"/>
      <c r="CP39" s="998"/>
      <c r="CQ39" s="999"/>
      <c r="CR39" s="997"/>
      <c r="CS39" s="998"/>
      <c r="CT39" s="998"/>
      <c r="CU39" s="998"/>
      <c r="CV39" s="999"/>
      <c r="CW39" s="997"/>
      <c r="CX39" s="998"/>
      <c r="CY39" s="998"/>
      <c r="CZ39" s="998"/>
      <c r="DA39" s="999"/>
      <c r="DB39" s="997"/>
      <c r="DC39" s="998"/>
      <c r="DD39" s="998"/>
      <c r="DE39" s="998"/>
      <c r="DF39" s="999"/>
      <c r="DG39" s="997"/>
      <c r="DH39" s="998"/>
      <c r="DI39" s="998"/>
      <c r="DJ39" s="998"/>
      <c r="DK39" s="999"/>
      <c r="DL39" s="997"/>
      <c r="DM39" s="998"/>
      <c r="DN39" s="998"/>
      <c r="DO39" s="998"/>
      <c r="DP39" s="999"/>
      <c r="DQ39" s="997"/>
      <c r="DR39" s="998"/>
      <c r="DS39" s="998"/>
      <c r="DT39" s="998"/>
      <c r="DU39" s="999"/>
      <c r="DV39" s="1000"/>
      <c r="DW39" s="1001"/>
      <c r="DX39" s="1001"/>
      <c r="DY39" s="1001"/>
      <c r="DZ39" s="1002"/>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1000"/>
      <c r="BT40" s="1001"/>
      <c r="BU40" s="1001"/>
      <c r="BV40" s="1001"/>
      <c r="BW40" s="1001"/>
      <c r="BX40" s="1001"/>
      <c r="BY40" s="1001"/>
      <c r="BZ40" s="1001"/>
      <c r="CA40" s="1001"/>
      <c r="CB40" s="1001"/>
      <c r="CC40" s="1001"/>
      <c r="CD40" s="1001"/>
      <c r="CE40" s="1001"/>
      <c r="CF40" s="1001"/>
      <c r="CG40" s="1016"/>
      <c r="CH40" s="997"/>
      <c r="CI40" s="998"/>
      <c r="CJ40" s="998"/>
      <c r="CK40" s="998"/>
      <c r="CL40" s="999"/>
      <c r="CM40" s="997"/>
      <c r="CN40" s="998"/>
      <c r="CO40" s="998"/>
      <c r="CP40" s="998"/>
      <c r="CQ40" s="999"/>
      <c r="CR40" s="997"/>
      <c r="CS40" s="998"/>
      <c r="CT40" s="998"/>
      <c r="CU40" s="998"/>
      <c r="CV40" s="999"/>
      <c r="CW40" s="997"/>
      <c r="CX40" s="998"/>
      <c r="CY40" s="998"/>
      <c r="CZ40" s="998"/>
      <c r="DA40" s="999"/>
      <c r="DB40" s="997"/>
      <c r="DC40" s="998"/>
      <c r="DD40" s="998"/>
      <c r="DE40" s="998"/>
      <c r="DF40" s="999"/>
      <c r="DG40" s="997"/>
      <c r="DH40" s="998"/>
      <c r="DI40" s="998"/>
      <c r="DJ40" s="998"/>
      <c r="DK40" s="999"/>
      <c r="DL40" s="997"/>
      <c r="DM40" s="998"/>
      <c r="DN40" s="998"/>
      <c r="DO40" s="998"/>
      <c r="DP40" s="999"/>
      <c r="DQ40" s="997"/>
      <c r="DR40" s="998"/>
      <c r="DS40" s="998"/>
      <c r="DT40" s="998"/>
      <c r="DU40" s="999"/>
      <c r="DV40" s="1000"/>
      <c r="DW40" s="1001"/>
      <c r="DX40" s="1001"/>
      <c r="DY40" s="1001"/>
      <c r="DZ40" s="1002"/>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1000"/>
      <c r="BT41" s="1001"/>
      <c r="BU41" s="1001"/>
      <c r="BV41" s="1001"/>
      <c r="BW41" s="1001"/>
      <c r="BX41" s="1001"/>
      <c r="BY41" s="1001"/>
      <c r="BZ41" s="1001"/>
      <c r="CA41" s="1001"/>
      <c r="CB41" s="1001"/>
      <c r="CC41" s="1001"/>
      <c r="CD41" s="1001"/>
      <c r="CE41" s="1001"/>
      <c r="CF41" s="1001"/>
      <c r="CG41" s="1016"/>
      <c r="CH41" s="997"/>
      <c r="CI41" s="998"/>
      <c r="CJ41" s="998"/>
      <c r="CK41" s="998"/>
      <c r="CL41" s="999"/>
      <c r="CM41" s="997"/>
      <c r="CN41" s="998"/>
      <c r="CO41" s="998"/>
      <c r="CP41" s="998"/>
      <c r="CQ41" s="999"/>
      <c r="CR41" s="997"/>
      <c r="CS41" s="998"/>
      <c r="CT41" s="998"/>
      <c r="CU41" s="998"/>
      <c r="CV41" s="999"/>
      <c r="CW41" s="997"/>
      <c r="CX41" s="998"/>
      <c r="CY41" s="998"/>
      <c r="CZ41" s="998"/>
      <c r="DA41" s="999"/>
      <c r="DB41" s="997"/>
      <c r="DC41" s="998"/>
      <c r="DD41" s="998"/>
      <c r="DE41" s="998"/>
      <c r="DF41" s="999"/>
      <c r="DG41" s="997"/>
      <c r="DH41" s="998"/>
      <c r="DI41" s="998"/>
      <c r="DJ41" s="998"/>
      <c r="DK41" s="999"/>
      <c r="DL41" s="997"/>
      <c r="DM41" s="998"/>
      <c r="DN41" s="998"/>
      <c r="DO41" s="998"/>
      <c r="DP41" s="999"/>
      <c r="DQ41" s="997"/>
      <c r="DR41" s="998"/>
      <c r="DS41" s="998"/>
      <c r="DT41" s="998"/>
      <c r="DU41" s="999"/>
      <c r="DV41" s="1000"/>
      <c r="DW41" s="1001"/>
      <c r="DX41" s="1001"/>
      <c r="DY41" s="1001"/>
      <c r="DZ41" s="1002"/>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1000"/>
      <c r="BT42" s="1001"/>
      <c r="BU42" s="1001"/>
      <c r="BV42" s="1001"/>
      <c r="BW42" s="1001"/>
      <c r="BX42" s="1001"/>
      <c r="BY42" s="1001"/>
      <c r="BZ42" s="1001"/>
      <c r="CA42" s="1001"/>
      <c r="CB42" s="1001"/>
      <c r="CC42" s="1001"/>
      <c r="CD42" s="1001"/>
      <c r="CE42" s="1001"/>
      <c r="CF42" s="1001"/>
      <c r="CG42" s="1016"/>
      <c r="CH42" s="997"/>
      <c r="CI42" s="998"/>
      <c r="CJ42" s="998"/>
      <c r="CK42" s="998"/>
      <c r="CL42" s="999"/>
      <c r="CM42" s="997"/>
      <c r="CN42" s="998"/>
      <c r="CO42" s="998"/>
      <c r="CP42" s="998"/>
      <c r="CQ42" s="999"/>
      <c r="CR42" s="997"/>
      <c r="CS42" s="998"/>
      <c r="CT42" s="998"/>
      <c r="CU42" s="998"/>
      <c r="CV42" s="999"/>
      <c r="CW42" s="997"/>
      <c r="CX42" s="998"/>
      <c r="CY42" s="998"/>
      <c r="CZ42" s="998"/>
      <c r="DA42" s="999"/>
      <c r="DB42" s="997"/>
      <c r="DC42" s="998"/>
      <c r="DD42" s="998"/>
      <c r="DE42" s="998"/>
      <c r="DF42" s="999"/>
      <c r="DG42" s="997"/>
      <c r="DH42" s="998"/>
      <c r="DI42" s="998"/>
      <c r="DJ42" s="998"/>
      <c r="DK42" s="999"/>
      <c r="DL42" s="997"/>
      <c r="DM42" s="998"/>
      <c r="DN42" s="998"/>
      <c r="DO42" s="998"/>
      <c r="DP42" s="999"/>
      <c r="DQ42" s="997"/>
      <c r="DR42" s="998"/>
      <c r="DS42" s="998"/>
      <c r="DT42" s="998"/>
      <c r="DU42" s="999"/>
      <c r="DV42" s="1000"/>
      <c r="DW42" s="1001"/>
      <c r="DX42" s="1001"/>
      <c r="DY42" s="1001"/>
      <c r="DZ42" s="1002"/>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1000"/>
      <c r="BT43" s="1001"/>
      <c r="BU43" s="1001"/>
      <c r="BV43" s="1001"/>
      <c r="BW43" s="1001"/>
      <c r="BX43" s="1001"/>
      <c r="BY43" s="1001"/>
      <c r="BZ43" s="1001"/>
      <c r="CA43" s="1001"/>
      <c r="CB43" s="1001"/>
      <c r="CC43" s="1001"/>
      <c r="CD43" s="1001"/>
      <c r="CE43" s="1001"/>
      <c r="CF43" s="1001"/>
      <c r="CG43" s="1016"/>
      <c r="CH43" s="997"/>
      <c r="CI43" s="998"/>
      <c r="CJ43" s="998"/>
      <c r="CK43" s="998"/>
      <c r="CL43" s="999"/>
      <c r="CM43" s="997"/>
      <c r="CN43" s="998"/>
      <c r="CO43" s="998"/>
      <c r="CP43" s="998"/>
      <c r="CQ43" s="999"/>
      <c r="CR43" s="997"/>
      <c r="CS43" s="998"/>
      <c r="CT43" s="998"/>
      <c r="CU43" s="998"/>
      <c r="CV43" s="999"/>
      <c r="CW43" s="997"/>
      <c r="CX43" s="998"/>
      <c r="CY43" s="998"/>
      <c r="CZ43" s="998"/>
      <c r="DA43" s="999"/>
      <c r="DB43" s="997"/>
      <c r="DC43" s="998"/>
      <c r="DD43" s="998"/>
      <c r="DE43" s="998"/>
      <c r="DF43" s="999"/>
      <c r="DG43" s="997"/>
      <c r="DH43" s="998"/>
      <c r="DI43" s="998"/>
      <c r="DJ43" s="998"/>
      <c r="DK43" s="999"/>
      <c r="DL43" s="997"/>
      <c r="DM43" s="998"/>
      <c r="DN43" s="998"/>
      <c r="DO43" s="998"/>
      <c r="DP43" s="999"/>
      <c r="DQ43" s="997"/>
      <c r="DR43" s="998"/>
      <c r="DS43" s="998"/>
      <c r="DT43" s="998"/>
      <c r="DU43" s="999"/>
      <c r="DV43" s="1000"/>
      <c r="DW43" s="1001"/>
      <c r="DX43" s="1001"/>
      <c r="DY43" s="1001"/>
      <c r="DZ43" s="1002"/>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1000"/>
      <c r="BT44" s="1001"/>
      <c r="BU44" s="1001"/>
      <c r="BV44" s="1001"/>
      <c r="BW44" s="1001"/>
      <c r="BX44" s="1001"/>
      <c r="BY44" s="1001"/>
      <c r="BZ44" s="1001"/>
      <c r="CA44" s="1001"/>
      <c r="CB44" s="1001"/>
      <c r="CC44" s="1001"/>
      <c r="CD44" s="1001"/>
      <c r="CE44" s="1001"/>
      <c r="CF44" s="1001"/>
      <c r="CG44" s="1016"/>
      <c r="CH44" s="997"/>
      <c r="CI44" s="998"/>
      <c r="CJ44" s="998"/>
      <c r="CK44" s="998"/>
      <c r="CL44" s="999"/>
      <c r="CM44" s="997"/>
      <c r="CN44" s="998"/>
      <c r="CO44" s="998"/>
      <c r="CP44" s="998"/>
      <c r="CQ44" s="999"/>
      <c r="CR44" s="997"/>
      <c r="CS44" s="998"/>
      <c r="CT44" s="998"/>
      <c r="CU44" s="998"/>
      <c r="CV44" s="999"/>
      <c r="CW44" s="997"/>
      <c r="CX44" s="998"/>
      <c r="CY44" s="998"/>
      <c r="CZ44" s="998"/>
      <c r="DA44" s="999"/>
      <c r="DB44" s="997"/>
      <c r="DC44" s="998"/>
      <c r="DD44" s="998"/>
      <c r="DE44" s="998"/>
      <c r="DF44" s="999"/>
      <c r="DG44" s="997"/>
      <c r="DH44" s="998"/>
      <c r="DI44" s="998"/>
      <c r="DJ44" s="998"/>
      <c r="DK44" s="999"/>
      <c r="DL44" s="997"/>
      <c r="DM44" s="998"/>
      <c r="DN44" s="998"/>
      <c r="DO44" s="998"/>
      <c r="DP44" s="999"/>
      <c r="DQ44" s="997"/>
      <c r="DR44" s="998"/>
      <c r="DS44" s="998"/>
      <c r="DT44" s="998"/>
      <c r="DU44" s="999"/>
      <c r="DV44" s="1000"/>
      <c r="DW44" s="1001"/>
      <c r="DX44" s="1001"/>
      <c r="DY44" s="1001"/>
      <c r="DZ44" s="1002"/>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1000"/>
      <c r="BT45" s="1001"/>
      <c r="BU45" s="1001"/>
      <c r="BV45" s="1001"/>
      <c r="BW45" s="1001"/>
      <c r="BX45" s="1001"/>
      <c r="BY45" s="1001"/>
      <c r="BZ45" s="1001"/>
      <c r="CA45" s="1001"/>
      <c r="CB45" s="1001"/>
      <c r="CC45" s="1001"/>
      <c r="CD45" s="1001"/>
      <c r="CE45" s="1001"/>
      <c r="CF45" s="1001"/>
      <c r="CG45" s="1016"/>
      <c r="CH45" s="997"/>
      <c r="CI45" s="998"/>
      <c r="CJ45" s="998"/>
      <c r="CK45" s="998"/>
      <c r="CL45" s="999"/>
      <c r="CM45" s="997"/>
      <c r="CN45" s="998"/>
      <c r="CO45" s="998"/>
      <c r="CP45" s="998"/>
      <c r="CQ45" s="999"/>
      <c r="CR45" s="997"/>
      <c r="CS45" s="998"/>
      <c r="CT45" s="998"/>
      <c r="CU45" s="998"/>
      <c r="CV45" s="999"/>
      <c r="CW45" s="997"/>
      <c r="CX45" s="998"/>
      <c r="CY45" s="998"/>
      <c r="CZ45" s="998"/>
      <c r="DA45" s="999"/>
      <c r="DB45" s="997"/>
      <c r="DC45" s="998"/>
      <c r="DD45" s="998"/>
      <c r="DE45" s="998"/>
      <c r="DF45" s="999"/>
      <c r="DG45" s="997"/>
      <c r="DH45" s="998"/>
      <c r="DI45" s="998"/>
      <c r="DJ45" s="998"/>
      <c r="DK45" s="999"/>
      <c r="DL45" s="997"/>
      <c r="DM45" s="998"/>
      <c r="DN45" s="998"/>
      <c r="DO45" s="998"/>
      <c r="DP45" s="999"/>
      <c r="DQ45" s="997"/>
      <c r="DR45" s="998"/>
      <c r="DS45" s="998"/>
      <c r="DT45" s="998"/>
      <c r="DU45" s="999"/>
      <c r="DV45" s="1000"/>
      <c r="DW45" s="1001"/>
      <c r="DX45" s="1001"/>
      <c r="DY45" s="1001"/>
      <c r="DZ45" s="1002"/>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1000"/>
      <c r="BT46" s="1001"/>
      <c r="BU46" s="1001"/>
      <c r="BV46" s="1001"/>
      <c r="BW46" s="1001"/>
      <c r="BX46" s="1001"/>
      <c r="BY46" s="1001"/>
      <c r="BZ46" s="1001"/>
      <c r="CA46" s="1001"/>
      <c r="CB46" s="1001"/>
      <c r="CC46" s="1001"/>
      <c r="CD46" s="1001"/>
      <c r="CE46" s="1001"/>
      <c r="CF46" s="1001"/>
      <c r="CG46" s="1016"/>
      <c r="CH46" s="997"/>
      <c r="CI46" s="998"/>
      <c r="CJ46" s="998"/>
      <c r="CK46" s="998"/>
      <c r="CL46" s="999"/>
      <c r="CM46" s="997"/>
      <c r="CN46" s="998"/>
      <c r="CO46" s="998"/>
      <c r="CP46" s="998"/>
      <c r="CQ46" s="999"/>
      <c r="CR46" s="997"/>
      <c r="CS46" s="998"/>
      <c r="CT46" s="998"/>
      <c r="CU46" s="998"/>
      <c r="CV46" s="999"/>
      <c r="CW46" s="997"/>
      <c r="CX46" s="998"/>
      <c r="CY46" s="998"/>
      <c r="CZ46" s="998"/>
      <c r="DA46" s="999"/>
      <c r="DB46" s="997"/>
      <c r="DC46" s="998"/>
      <c r="DD46" s="998"/>
      <c r="DE46" s="998"/>
      <c r="DF46" s="999"/>
      <c r="DG46" s="997"/>
      <c r="DH46" s="998"/>
      <c r="DI46" s="998"/>
      <c r="DJ46" s="998"/>
      <c r="DK46" s="999"/>
      <c r="DL46" s="997"/>
      <c r="DM46" s="998"/>
      <c r="DN46" s="998"/>
      <c r="DO46" s="998"/>
      <c r="DP46" s="999"/>
      <c r="DQ46" s="997"/>
      <c r="DR46" s="998"/>
      <c r="DS46" s="998"/>
      <c r="DT46" s="998"/>
      <c r="DU46" s="999"/>
      <c r="DV46" s="1000"/>
      <c r="DW46" s="1001"/>
      <c r="DX46" s="1001"/>
      <c r="DY46" s="1001"/>
      <c r="DZ46" s="1002"/>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1000"/>
      <c r="BT47" s="1001"/>
      <c r="BU47" s="1001"/>
      <c r="BV47" s="1001"/>
      <c r="BW47" s="1001"/>
      <c r="BX47" s="1001"/>
      <c r="BY47" s="1001"/>
      <c r="BZ47" s="1001"/>
      <c r="CA47" s="1001"/>
      <c r="CB47" s="1001"/>
      <c r="CC47" s="1001"/>
      <c r="CD47" s="1001"/>
      <c r="CE47" s="1001"/>
      <c r="CF47" s="1001"/>
      <c r="CG47" s="1016"/>
      <c r="CH47" s="997"/>
      <c r="CI47" s="998"/>
      <c r="CJ47" s="998"/>
      <c r="CK47" s="998"/>
      <c r="CL47" s="999"/>
      <c r="CM47" s="997"/>
      <c r="CN47" s="998"/>
      <c r="CO47" s="998"/>
      <c r="CP47" s="998"/>
      <c r="CQ47" s="999"/>
      <c r="CR47" s="997"/>
      <c r="CS47" s="998"/>
      <c r="CT47" s="998"/>
      <c r="CU47" s="998"/>
      <c r="CV47" s="999"/>
      <c r="CW47" s="997"/>
      <c r="CX47" s="998"/>
      <c r="CY47" s="998"/>
      <c r="CZ47" s="998"/>
      <c r="DA47" s="999"/>
      <c r="DB47" s="997"/>
      <c r="DC47" s="998"/>
      <c r="DD47" s="998"/>
      <c r="DE47" s="998"/>
      <c r="DF47" s="999"/>
      <c r="DG47" s="997"/>
      <c r="DH47" s="998"/>
      <c r="DI47" s="998"/>
      <c r="DJ47" s="998"/>
      <c r="DK47" s="999"/>
      <c r="DL47" s="997"/>
      <c r="DM47" s="998"/>
      <c r="DN47" s="998"/>
      <c r="DO47" s="998"/>
      <c r="DP47" s="999"/>
      <c r="DQ47" s="997"/>
      <c r="DR47" s="998"/>
      <c r="DS47" s="998"/>
      <c r="DT47" s="998"/>
      <c r="DU47" s="999"/>
      <c r="DV47" s="1000"/>
      <c r="DW47" s="1001"/>
      <c r="DX47" s="1001"/>
      <c r="DY47" s="1001"/>
      <c r="DZ47" s="1002"/>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1000"/>
      <c r="BT48" s="1001"/>
      <c r="BU48" s="1001"/>
      <c r="BV48" s="1001"/>
      <c r="BW48" s="1001"/>
      <c r="BX48" s="1001"/>
      <c r="BY48" s="1001"/>
      <c r="BZ48" s="1001"/>
      <c r="CA48" s="1001"/>
      <c r="CB48" s="1001"/>
      <c r="CC48" s="1001"/>
      <c r="CD48" s="1001"/>
      <c r="CE48" s="1001"/>
      <c r="CF48" s="1001"/>
      <c r="CG48" s="1016"/>
      <c r="CH48" s="997"/>
      <c r="CI48" s="998"/>
      <c r="CJ48" s="998"/>
      <c r="CK48" s="998"/>
      <c r="CL48" s="999"/>
      <c r="CM48" s="997"/>
      <c r="CN48" s="998"/>
      <c r="CO48" s="998"/>
      <c r="CP48" s="998"/>
      <c r="CQ48" s="999"/>
      <c r="CR48" s="997"/>
      <c r="CS48" s="998"/>
      <c r="CT48" s="998"/>
      <c r="CU48" s="998"/>
      <c r="CV48" s="999"/>
      <c r="CW48" s="997"/>
      <c r="CX48" s="998"/>
      <c r="CY48" s="998"/>
      <c r="CZ48" s="998"/>
      <c r="DA48" s="999"/>
      <c r="DB48" s="997"/>
      <c r="DC48" s="998"/>
      <c r="DD48" s="998"/>
      <c r="DE48" s="998"/>
      <c r="DF48" s="999"/>
      <c r="DG48" s="997"/>
      <c r="DH48" s="998"/>
      <c r="DI48" s="998"/>
      <c r="DJ48" s="998"/>
      <c r="DK48" s="999"/>
      <c r="DL48" s="997"/>
      <c r="DM48" s="998"/>
      <c r="DN48" s="998"/>
      <c r="DO48" s="998"/>
      <c r="DP48" s="999"/>
      <c r="DQ48" s="997"/>
      <c r="DR48" s="998"/>
      <c r="DS48" s="998"/>
      <c r="DT48" s="998"/>
      <c r="DU48" s="999"/>
      <c r="DV48" s="1000"/>
      <c r="DW48" s="1001"/>
      <c r="DX48" s="1001"/>
      <c r="DY48" s="1001"/>
      <c r="DZ48" s="1002"/>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1000"/>
      <c r="BT49" s="1001"/>
      <c r="BU49" s="1001"/>
      <c r="BV49" s="1001"/>
      <c r="BW49" s="1001"/>
      <c r="BX49" s="1001"/>
      <c r="BY49" s="1001"/>
      <c r="BZ49" s="1001"/>
      <c r="CA49" s="1001"/>
      <c r="CB49" s="1001"/>
      <c r="CC49" s="1001"/>
      <c r="CD49" s="1001"/>
      <c r="CE49" s="1001"/>
      <c r="CF49" s="1001"/>
      <c r="CG49" s="1016"/>
      <c r="CH49" s="997"/>
      <c r="CI49" s="998"/>
      <c r="CJ49" s="998"/>
      <c r="CK49" s="998"/>
      <c r="CL49" s="999"/>
      <c r="CM49" s="997"/>
      <c r="CN49" s="998"/>
      <c r="CO49" s="998"/>
      <c r="CP49" s="998"/>
      <c r="CQ49" s="999"/>
      <c r="CR49" s="997"/>
      <c r="CS49" s="998"/>
      <c r="CT49" s="998"/>
      <c r="CU49" s="998"/>
      <c r="CV49" s="999"/>
      <c r="CW49" s="997"/>
      <c r="CX49" s="998"/>
      <c r="CY49" s="998"/>
      <c r="CZ49" s="998"/>
      <c r="DA49" s="999"/>
      <c r="DB49" s="997"/>
      <c r="DC49" s="998"/>
      <c r="DD49" s="998"/>
      <c r="DE49" s="998"/>
      <c r="DF49" s="999"/>
      <c r="DG49" s="997"/>
      <c r="DH49" s="998"/>
      <c r="DI49" s="998"/>
      <c r="DJ49" s="998"/>
      <c r="DK49" s="999"/>
      <c r="DL49" s="997"/>
      <c r="DM49" s="998"/>
      <c r="DN49" s="998"/>
      <c r="DO49" s="998"/>
      <c r="DP49" s="999"/>
      <c r="DQ49" s="997"/>
      <c r="DR49" s="998"/>
      <c r="DS49" s="998"/>
      <c r="DT49" s="998"/>
      <c r="DU49" s="999"/>
      <c r="DV49" s="1000"/>
      <c r="DW49" s="1001"/>
      <c r="DX49" s="1001"/>
      <c r="DY49" s="1001"/>
      <c r="DZ49" s="1002"/>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1000"/>
      <c r="BT50" s="1001"/>
      <c r="BU50" s="1001"/>
      <c r="BV50" s="1001"/>
      <c r="BW50" s="1001"/>
      <c r="BX50" s="1001"/>
      <c r="BY50" s="1001"/>
      <c r="BZ50" s="1001"/>
      <c r="CA50" s="1001"/>
      <c r="CB50" s="1001"/>
      <c r="CC50" s="1001"/>
      <c r="CD50" s="1001"/>
      <c r="CE50" s="1001"/>
      <c r="CF50" s="1001"/>
      <c r="CG50" s="1016"/>
      <c r="CH50" s="997"/>
      <c r="CI50" s="998"/>
      <c r="CJ50" s="998"/>
      <c r="CK50" s="998"/>
      <c r="CL50" s="999"/>
      <c r="CM50" s="997"/>
      <c r="CN50" s="998"/>
      <c r="CO50" s="998"/>
      <c r="CP50" s="998"/>
      <c r="CQ50" s="999"/>
      <c r="CR50" s="997"/>
      <c r="CS50" s="998"/>
      <c r="CT50" s="998"/>
      <c r="CU50" s="998"/>
      <c r="CV50" s="999"/>
      <c r="CW50" s="997"/>
      <c r="CX50" s="998"/>
      <c r="CY50" s="998"/>
      <c r="CZ50" s="998"/>
      <c r="DA50" s="999"/>
      <c r="DB50" s="997"/>
      <c r="DC50" s="998"/>
      <c r="DD50" s="998"/>
      <c r="DE50" s="998"/>
      <c r="DF50" s="999"/>
      <c r="DG50" s="997"/>
      <c r="DH50" s="998"/>
      <c r="DI50" s="998"/>
      <c r="DJ50" s="998"/>
      <c r="DK50" s="999"/>
      <c r="DL50" s="997"/>
      <c r="DM50" s="998"/>
      <c r="DN50" s="998"/>
      <c r="DO50" s="998"/>
      <c r="DP50" s="999"/>
      <c r="DQ50" s="997"/>
      <c r="DR50" s="998"/>
      <c r="DS50" s="998"/>
      <c r="DT50" s="998"/>
      <c r="DU50" s="999"/>
      <c r="DV50" s="1000"/>
      <c r="DW50" s="1001"/>
      <c r="DX50" s="1001"/>
      <c r="DY50" s="1001"/>
      <c r="DZ50" s="1002"/>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1000"/>
      <c r="BT51" s="1001"/>
      <c r="BU51" s="1001"/>
      <c r="BV51" s="1001"/>
      <c r="BW51" s="1001"/>
      <c r="BX51" s="1001"/>
      <c r="BY51" s="1001"/>
      <c r="BZ51" s="1001"/>
      <c r="CA51" s="1001"/>
      <c r="CB51" s="1001"/>
      <c r="CC51" s="1001"/>
      <c r="CD51" s="1001"/>
      <c r="CE51" s="1001"/>
      <c r="CF51" s="1001"/>
      <c r="CG51" s="1016"/>
      <c r="CH51" s="997"/>
      <c r="CI51" s="998"/>
      <c r="CJ51" s="998"/>
      <c r="CK51" s="998"/>
      <c r="CL51" s="999"/>
      <c r="CM51" s="997"/>
      <c r="CN51" s="998"/>
      <c r="CO51" s="998"/>
      <c r="CP51" s="998"/>
      <c r="CQ51" s="999"/>
      <c r="CR51" s="997"/>
      <c r="CS51" s="998"/>
      <c r="CT51" s="998"/>
      <c r="CU51" s="998"/>
      <c r="CV51" s="999"/>
      <c r="CW51" s="997"/>
      <c r="CX51" s="998"/>
      <c r="CY51" s="998"/>
      <c r="CZ51" s="998"/>
      <c r="DA51" s="999"/>
      <c r="DB51" s="997"/>
      <c r="DC51" s="998"/>
      <c r="DD51" s="998"/>
      <c r="DE51" s="998"/>
      <c r="DF51" s="999"/>
      <c r="DG51" s="997"/>
      <c r="DH51" s="998"/>
      <c r="DI51" s="998"/>
      <c r="DJ51" s="998"/>
      <c r="DK51" s="999"/>
      <c r="DL51" s="997"/>
      <c r="DM51" s="998"/>
      <c r="DN51" s="998"/>
      <c r="DO51" s="998"/>
      <c r="DP51" s="999"/>
      <c r="DQ51" s="997"/>
      <c r="DR51" s="998"/>
      <c r="DS51" s="998"/>
      <c r="DT51" s="998"/>
      <c r="DU51" s="999"/>
      <c r="DV51" s="1000"/>
      <c r="DW51" s="1001"/>
      <c r="DX51" s="1001"/>
      <c r="DY51" s="1001"/>
      <c r="DZ51" s="1002"/>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1000"/>
      <c r="BT52" s="1001"/>
      <c r="BU52" s="1001"/>
      <c r="BV52" s="1001"/>
      <c r="BW52" s="1001"/>
      <c r="BX52" s="1001"/>
      <c r="BY52" s="1001"/>
      <c r="BZ52" s="1001"/>
      <c r="CA52" s="1001"/>
      <c r="CB52" s="1001"/>
      <c r="CC52" s="1001"/>
      <c r="CD52" s="1001"/>
      <c r="CE52" s="1001"/>
      <c r="CF52" s="1001"/>
      <c r="CG52" s="1016"/>
      <c r="CH52" s="997"/>
      <c r="CI52" s="998"/>
      <c r="CJ52" s="998"/>
      <c r="CK52" s="998"/>
      <c r="CL52" s="999"/>
      <c r="CM52" s="997"/>
      <c r="CN52" s="998"/>
      <c r="CO52" s="998"/>
      <c r="CP52" s="998"/>
      <c r="CQ52" s="999"/>
      <c r="CR52" s="997"/>
      <c r="CS52" s="998"/>
      <c r="CT52" s="998"/>
      <c r="CU52" s="998"/>
      <c r="CV52" s="999"/>
      <c r="CW52" s="997"/>
      <c r="CX52" s="998"/>
      <c r="CY52" s="998"/>
      <c r="CZ52" s="998"/>
      <c r="DA52" s="999"/>
      <c r="DB52" s="997"/>
      <c r="DC52" s="998"/>
      <c r="DD52" s="998"/>
      <c r="DE52" s="998"/>
      <c r="DF52" s="999"/>
      <c r="DG52" s="997"/>
      <c r="DH52" s="998"/>
      <c r="DI52" s="998"/>
      <c r="DJ52" s="998"/>
      <c r="DK52" s="999"/>
      <c r="DL52" s="997"/>
      <c r="DM52" s="998"/>
      <c r="DN52" s="998"/>
      <c r="DO52" s="998"/>
      <c r="DP52" s="999"/>
      <c r="DQ52" s="997"/>
      <c r="DR52" s="998"/>
      <c r="DS52" s="998"/>
      <c r="DT52" s="998"/>
      <c r="DU52" s="999"/>
      <c r="DV52" s="1000"/>
      <c r="DW52" s="1001"/>
      <c r="DX52" s="1001"/>
      <c r="DY52" s="1001"/>
      <c r="DZ52" s="1002"/>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1000"/>
      <c r="BT53" s="1001"/>
      <c r="BU53" s="1001"/>
      <c r="BV53" s="1001"/>
      <c r="BW53" s="1001"/>
      <c r="BX53" s="1001"/>
      <c r="BY53" s="1001"/>
      <c r="BZ53" s="1001"/>
      <c r="CA53" s="1001"/>
      <c r="CB53" s="1001"/>
      <c r="CC53" s="1001"/>
      <c r="CD53" s="1001"/>
      <c r="CE53" s="1001"/>
      <c r="CF53" s="1001"/>
      <c r="CG53" s="1016"/>
      <c r="CH53" s="997"/>
      <c r="CI53" s="998"/>
      <c r="CJ53" s="998"/>
      <c r="CK53" s="998"/>
      <c r="CL53" s="999"/>
      <c r="CM53" s="997"/>
      <c r="CN53" s="998"/>
      <c r="CO53" s="998"/>
      <c r="CP53" s="998"/>
      <c r="CQ53" s="999"/>
      <c r="CR53" s="997"/>
      <c r="CS53" s="998"/>
      <c r="CT53" s="998"/>
      <c r="CU53" s="998"/>
      <c r="CV53" s="999"/>
      <c r="CW53" s="997"/>
      <c r="CX53" s="998"/>
      <c r="CY53" s="998"/>
      <c r="CZ53" s="998"/>
      <c r="DA53" s="999"/>
      <c r="DB53" s="997"/>
      <c r="DC53" s="998"/>
      <c r="DD53" s="998"/>
      <c r="DE53" s="998"/>
      <c r="DF53" s="999"/>
      <c r="DG53" s="997"/>
      <c r="DH53" s="998"/>
      <c r="DI53" s="998"/>
      <c r="DJ53" s="998"/>
      <c r="DK53" s="999"/>
      <c r="DL53" s="997"/>
      <c r="DM53" s="998"/>
      <c r="DN53" s="998"/>
      <c r="DO53" s="998"/>
      <c r="DP53" s="999"/>
      <c r="DQ53" s="997"/>
      <c r="DR53" s="998"/>
      <c r="DS53" s="998"/>
      <c r="DT53" s="998"/>
      <c r="DU53" s="999"/>
      <c r="DV53" s="1000"/>
      <c r="DW53" s="1001"/>
      <c r="DX53" s="1001"/>
      <c r="DY53" s="1001"/>
      <c r="DZ53" s="1002"/>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1000"/>
      <c r="BT54" s="1001"/>
      <c r="BU54" s="1001"/>
      <c r="BV54" s="1001"/>
      <c r="BW54" s="1001"/>
      <c r="BX54" s="1001"/>
      <c r="BY54" s="1001"/>
      <c r="BZ54" s="1001"/>
      <c r="CA54" s="1001"/>
      <c r="CB54" s="1001"/>
      <c r="CC54" s="1001"/>
      <c r="CD54" s="1001"/>
      <c r="CE54" s="1001"/>
      <c r="CF54" s="1001"/>
      <c r="CG54" s="1016"/>
      <c r="CH54" s="997"/>
      <c r="CI54" s="998"/>
      <c r="CJ54" s="998"/>
      <c r="CK54" s="998"/>
      <c r="CL54" s="999"/>
      <c r="CM54" s="997"/>
      <c r="CN54" s="998"/>
      <c r="CO54" s="998"/>
      <c r="CP54" s="998"/>
      <c r="CQ54" s="999"/>
      <c r="CR54" s="997"/>
      <c r="CS54" s="998"/>
      <c r="CT54" s="998"/>
      <c r="CU54" s="998"/>
      <c r="CV54" s="999"/>
      <c r="CW54" s="997"/>
      <c r="CX54" s="998"/>
      <c r="CY54" s="998"/>
      <c r="CZ54" s="998"/>
      <c r="DA54" s="999"/>
      <c r="DB54" s="997"/>
      <c r="DC54" s="998"/>
      <c r="DD54" s="998"/>
      <c r="DE54" s="998"/>
      <c r="DF54" s="999"/>
      <c r="DG54" s="997"/>
      <c r="DH54" s="998"/>
      <c r="DI54" s="998"/>
      <c r="DJ54" s="998"/>
      <c r="DK54" s="999"/>
      <c r="DL54" s="997"/>
      <c r="DM54" s="998"/>
      <c r="DN54" s="998"/>
      <c r="DO54" s="998"/>
      <c r="DP54" s="999"/>
      <c r="DQ54" s="997"/>
      <c r="DR54" s="998"/>
      <c r="DS54" s="998"/>
      <c r="DT54" s="998"/>
      <c r="DU54" s="999"/>
      <c r="DV54" s="1000"/>
      <c r="DW54" s="1001"/>
      <c r="DX54" s="1001"/>
      <c r="DY54" s="1001"/>
      <c r="DZ54" s="1002"/>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1000"/>
      <c r="BT55" s="1001"/>
      <c r="BU55" s="1001"/>
      <c r="BV55" s="1001"/>
      <c r="BW55" s="1001"/>
      <c r="BX55" s="1001"/>
      <c r="BY55" s="1001"/>
      <c r="BZ55" s="1001"/>
      <c r="CA55" s="1001"/>
      <c r="CB55" s="1001"/>
      <c r="CC55" s="1001"/>
      <c r="CD55" s="1001"/>
      <c r="CE55" s="1001"/>
      <c r="CF55" s="1001"/>
      <c r="CG55" s="1016"/>
      <c r="CH55" s="997"/>
      <c r="CI55" s="998"/>
      <c r="CJ55" s="998"/>
      <c r="CK55" s="998"/>
      <c r="CL55" s="999"/>
      <c r="CM55" s="997"/>
      <c r="CN55" s="998"/>
      <c r="CO55" s="998"/>
      <c r="CP55" s="998"/>
      <c r="CQ55" s="999"/>
      <c r="CR55" s="997"/>
      <c r="CS55" s="998"/>
      <c r="CT55" s="998"/>
      <c r="CU55" s="998"/>
      <c r="CV55" s="999"/>
      <c r="CW55" s="997"/>
      <c r="CX55" s="998"/>
      <c r="CY55" s="998"/>
      <c r="CZ55" s="998"/>
      <c r="DA55" s="999"/>
      <c r="DB55" s="997"/>
      <c r="DC55" s="998"/>
      <c r="DD55" s="998"/>
      <c r="DE55" s="998"/>
      <c r="DF55" s="999"/>
      <c r="DG55" s="997"/>
      <c r="DH55" s="998"/>
      <c r="DI55" s="998"/>
      <c r="DJ55" s="998"/>
      <c r="DK55" s="999"/>
      <c r="DL55" s="997"/>
      <c r="DM55" s="998"/>
      <c r="DN55" s="998"/>
      <c r="DO55" s="998"/>
      <c r="DP55" s="999"/>
      <c r="DQ55" s="997"/>
      <c r="DR55" s="998"/>
      <c r="DS55" s="998"/>
      <c r="DT55" s="998"/>
      <c r="DU55" s="999"/>
      <c r="DV55" s="1000"/>
      <c r="DW55" s="1001"/>
      <c r="DX55" s="1001"/>
      <c r="DY55" s="1001"/>
      <c r="DZ55" s="1002"/>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1000"/>
      <c r="BT56" s="1001"/>
      <c r="BU56" s="1001"/>
      <c r="BV56" s="1001"/>
      <c r="BW56" s="1001"/>
      <c r="BX56" s="1001"/>
      <c r="BY56" s="1001"/>
      <c r="BZ56" s="1001"/>
      <c r="CA56" s="1001"/>
      <c r="CB56" s="1001"/>
      <c r="CC56" s="1001"/>
      <c r="CD56" s="1001"/>
      <c r="CE56" s="1001"/>
      <c r="CF56" s="1001"/>
      <c r="CG56" s="1016"/>
      <c r="CH56" s="997"/>
      <c r="CI56" s="998"/>
      <c r="CJ56" s="998"/>
      <c r="CK56" s="998"/>
      <c r="CL56" s="999"/>
      <c r="CM56" s="997"/>
      <c r="CN56" s="998"/>
      <c r="CO56" s="998"/>
      <c r="CP56" s="998"/>
      <c r="CQ56" s="999"/>
      <c r="CR56" s="997"/>
      <c r="CS56" s="998"/>
      <c r="CT56" s="998"/>
      <c r="CU56" s="998"/>
      <c r="CV56" s="999"/>
      <c r="CW56" s="997"/>
      <c r="CX56" s="998"/>
      <c r="CY56" s="998"/>
      <c r="CZ56" s="998"/>
      <c r="DA56" s="999"/>
      <c r="DB56" s="997"/>
      <c r="DC56" s="998"/>
      <c r="DD56" s="998"/>
      <c r="DE56" s="998"/>
      <c r="DF56" s="999"/>
      <c r="DG56" s="997"/>
      <c r="DH56" s="998"/>
      <c r="DI56" s="998"/>
      <c r="DJ56" s="998"/>
      <c r="DK56" s="999"/>
      <c r="DL56" s="997"/>
      <c r="DM56" s="998"/>
      <c r="DN56" s="998"/>
      <c r="DO56" s="998"/>
      <c r="DP56" s="999"/>
      <c r="DQ56" s="997"/>
      <c r="DR56" s="998"/>
      <c r="DS56" s="998"/>
      <c r="DT56" s="998"/>
      <c r="DU56" s="999"/>
      <c r="DV56" s="1000"/>
      <c r="DW56" s="1001"/>
      <c r="DX56" s="1001"/>
      <c r="DY56" s="1001"/>
      <c r="DZ56" s="1002"/>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1000"/>
      <c r="BT57" s="1001"/>
      <c r="BU57" s="1001"/>
      <c r="BV57" s="1001"/>
      <c r="BW57" s="1001"/>
      <c r="BX57" s="1001"/>
      <c r="BY57" s="1001"/>
      <c r="BZ57" s="1001"/>
      <c r="CA57" s="1001"/>
      <c r="CB57" s="1001"/>
      <c r="CC57" s="1001"/>
      <c r="CD57" s="1001"/>
      <c r="CE57" s="1001"/>
      <c r="CF57" s="1001"/>
      <c r="CG57" s="1016"/>
      <c r="CH57" s="997"/>
      <c r="CI57" s="998"/>
      <c r="CJ57" s="998"/>
      <c r="CK57" s="998"/>
      <c r="CL57" s="999"/>
      <c r="CM57" s="997"/>
      <c r="CN57" s="998"/>
      <c r="CO57" s="998"/>
      <c r="CP57" s="998"/>
      <c r="CQ57" s="999"/>
      <c r="CR57" s="997"/>
      <c r="CS57" s="998"/>
      <c r="CT57" s="998"/>
      <c r="CU57" s="998"/>
      <c r="CV57" s="999"/>
      <c r="CW57" s="997"/>
      <c r="CX57" s="998"/>
      <c r="CY57" s="998"/>
      <c r="CZ57" s="998"/>
      <c r="DA57" s="999"/>
      <c r="DB57" s="997"/>
      <c r="DC57" s="998"/>
      <c r="DD57" s="998"/>
      <c r="DE57" s="998"/>
      <c r="DF57" s="999"/>
      <c r="DG57" s="997"/>
      <c r="DH57" s="998"/>
      <c r="DI57" s="998"/>
      <c r="DJ57" s="998"/>
      <c r="DK57" s="999"/>
      <c r="DL57" s="997"/>
      <c r="DM57" s="998"/>
      <c r="DN57" s="998"/>
      <c r="DO57" s="998"/>
      <c r="DP57" s="999"/>
      <c r="DQ57" s="997"/>
      <c r="DR57" s="998"/>
      <c r="DS57" s="998"/>
      <c r="DT57" s="998"/>
      <c r="DU57" s="999"/>
      <c r="DV57" s="1000"/>
      <c r="DW57" s="1001"/>
      <c r="DX57" s="1001"/>
      <c r="DY57" s="1001"/>
      <c r="DZ57" s="1002"/>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1000"/>
      <c r="BT58" s="1001"/>
      <c r="BU58" s="1001"/>
      <c r="BV58" s="1001"/>
      <c r="BW58" s="1001"/>
      <c r="BX58" s="1001"/>
      <c r="BY58" s="1001"/>
      <c r="BZ58" s="1001"/>
      <c r="CA58" s="1001"/>
      <c r="CB58" s="1001"/>
      <c r="CC58" s="1001"/>
      <c r="CD58" s="1001"/>
      <c r="CE58" s="1001"/>
      <c r="CF58" s="1001"/>
      <c r="CG58" s="1016"/>
      <c r="CH58" s="997"/>
      <c r="CI58" s="998"/>
      <c r="CJ58" s="998"/>
      <c r="CK58" s="998"/>
      <c r="CL58" s="999"/>
      <c r="CM58" s="997"/>
      <c r="CN58" s="998"/>
      <c r="CO58" s="998"/>
      <c r="CP58" s="998"/>
      <c r="CQ58" s="999"/>
      <c r="CR58" s="997"/>
      <c r="CS58" s="998"/>
      <c r="CT58" s="998"/>
      <c r="CU58" s="998"/>
      <c r="CV58" s="999"/>
      <c r="CW58" s="997"/>
      <c r="CX58" s="998"/>
      <c r="CY58" s="998"/>
      <c r="CZ58" s="998"/>
      <c r="DA58" s="999"/>
      <c r="DB58" s="997"/>
      <c r="DC58" s="998"/>
      <c r="DD58" s="998"/>
      <c r="DE58" s="998"/>
      <c r="DF58" s="999"/>
      <c r="DG58" s="997"/>
      <c r="DH58" s="998"/>
      <c r="DI58" s="998"/>
      <c r="DJ58" s="998"/>
      <c r="DK58" s="999"/>
      <c r="DL58" s="997"/>
      <c r="DM58" s="998"/>
      <c r="DN58" s="998"/>
      <c r="DO58" s="998"/>
      <c r="DP58" s="999"/>
      <c r="DQ58" s="997"/>
      <c r="DR58" s="998"/>
      <c r="DS58" s="998"/>
      <c r="DT58" s="998"/>
      <c r="DU58" s="999"/>
      <c r="DV58" s="1000"/>
      <c r="DW58" s="1001"/>
      <c r="DX58" s="1001"/>
      <c r="DY58" s="1001"/>
      <c r="DZ58" s="1002"/>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1000"/>
      <c r="BT59" s="1001"/>
      <c r="BU59" s="1001"/>
      <c r="BV59" s="1001"/>
      <c r="BW59" s="1001"/>
      <c r="BX59" s="1001"/>
      <c r="BY59" s="1001"/>
      <c r="BZ59" s="1001"/>
      <c r="CA59" s="1001"/>
      <c r="CB59" s="1001"/>
      <c r="CC59" s="1001"/>
      <c r="CD59" s="1001"/>
      <c r="CE59" s="1001"/>
      <c r="CF59" s="1001"/>
      <c r="CG59" s="1016"/>
      <c r="CH59" s="997"/>
      <c r="CI59" s="998"/>
      <c r="CJ59" s="998"/>
      <c r="CK59" s="998"/>
      <c r="CL59" s="999"/>
      <c r="CM59" s="997"/>
      <c r="CN59" s="998"/>
      <c r="CO59" s="998"/>
      <c r="CP59" s="998"/>
      <c r="CQ59" s="999"/>
      <c r="CR59" s="997"/>
      <c r="CS59" s="998"/>
      <c r="CT59" s="998"/>
      <c r="CU59" s="998"/>
      <c r="CV59" s="999"/>
      <c r="CW59" s="997"/>
      <c r="CX59" s="998"/>
      <c r="CY59" s="998"/>
      <c r="CZ59" s="998"/>
      <c r="DA59" s="999"/>
      <c r="DB59" s="997"/>
      <c r="DC59" s="998"/>
      <c r="DD59" s="998"/>
      <c r="DE59" s="998"/>
      <c r="DF59" s="999"/>
      <c r="DG59" s="997"/>
      <c r="DH59" s="998"/>
      <c r="DI59" s="998"/>
      <c r="DJ59" s="998"/>
      <c r="DK59" s="999"/>
      <c r="DL59" s="997"/>
      <c r="DM59" s="998"/>
      <c r="DN59" s="998"/>
      <c r="DO59" s="998"/>
      <c r="DP59" s="999"/>
      <c r="DQ59" s="997"/>
      <c r="DR59" s="998"/>
      <c r="DS59" s="998"/>
      <c r="DT59" s="998"/>
      <c r="DU59" s="999"/>
      <c r="DV59" s="1000"/>
      <c r="DW59" s="1001"/>
      <c r="DX59" s="1001"/>
      <c r="DY59" s="1001"/>
      <c r="DZ59" s="1002"/>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1000"/>
      <c r="BT60" s="1001"/>
      <c r="BU60" s="1001"/>
      <c r="BV60" s="1001"/>
      <c r="BW60" s="1001"/>
      <c r="BX60" s="1001"/>
      <c r="BY60" s="1001"/>
      <c r="BZ60" s="1001"/>
      <c r="CA60" s="1001"/>
      <c r="CB60" s="1001"/>
      <c r="CC60" s="1001"/>
      <c r="CD60" s="1001"/>
      <c r="CE60" s="1001"/>
      <c r="CF60" s="1001"/>
      <c r="CG60" s="1016"/>
      <c r="CH60" s="997"/>
      <c r="CI60" s="998"/>
      <c r="CJ60" s="998"/>
      <c r="CK60" s="998"/>
      <c r="CL60" s="999"/>
      <c r="CM60" s="997"/>
      <c r="CN60" s="998"/>
      <c r="CO60" s="998"/>
      <c r="CP60" s="998"/>
      <c r="CQ60" s="999"/>
      <c r="CR60" s="997"/>
      <c r="CS60" s="998"/>
      <c r="CT60" s="998"/>
      <c r="CU60" s="998"/>
      <c r="CV60" s="999"/>
      <c r="CW60" s="997"/>
      <c r="CX60" s="998"/>
      <c r="CY60" s="998"/>
      <c r="CZ60" s="998"/>
      <c r="DA60" s="999"/>
      <c r="DB60" s="997"/>
      <c r="DC60" s="998"/>
      <c r="DD60" s="998"/>
      <c r="DE60" s="998"/>
      <c r="DF60" s="999"/>
      <c r="DG60" s="997"/>
      <c r="DH60" s="998"/>
      <c r="DI60" s="998"/>
      <c r="DJ60" s="998"/>
      <c r="DK60" s="999"/>
      <c r="DL60" s="997"/>
      <c r="DM60" s="998"/>
      <c r="DN60" s="998"/>
      <c r="DO60" s="998"/>
      <c r="DP60" s="999"/>
      <c r="DQ60" s="997"/>
      <c r="DR60" s="998"/>
      <c r="DS60" s="998"/>
      <c r="DT60" s="998"/>
      <c r="DU60" s="999"/>
      <c r="DV60" s="1000"/>
      <c r="DW60" s="1001"/>
      <c r="DX60" s="1001"/>
      <c r="DY60" s="1001"/>
      <c r="DZ60" s="1002"/>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1000"/>
      <c r="BT61" s="1001"/>
      <c r="BU61" s="1001"/>
      <c r="BV61" s="1001"/>
      <c r="BW61" s="1001"/>
      <c r="BX61" s="1001"/>
      <c r="BY61" s="1001"/>
      <c r="BZ61" s="1001"/>
      <c r="CA61" s="1001"/>
      <c r="CB61" s="1001"/>
      <c r="CC61" s="1001"/>
      <c r="CD61" s="1001"/>
      <c r="CE61" s="1001"/>
      <c r="CF61" s="1001"/>
      <c r="CG61" s="1016"/>
      <c r="CH61" s="997"/>
      <c r="CI61" s="998"/>
      <c r="CJ61" s="998"/>
      <c r="CK61" s="998"/>
      <c r="CL61" s="999"/>
      <c r="CM61" s="997"/>
      <c r="CN61" s="998"/>
      <c r="CO61" s="998"/>
      <c r="CP61" s="998"/>
      <c r="CQ61" s="999"/>
      <c r="CR61" s="997"/>
      <c r="CS61" s="998"/>
      <c r="CT61" s="998"/>
      <c r="CU61" s="998"/>
      <c r="CV61" s="999"/>
      <c r="CW61" s="997"/>
      <c r="CX61" s="998"/>
      <c r="CY61" s="998"/>
      <c r="CZ61" s="998"/>
      <c r="DA61" s="999"/>
      <c r="DB61" s="997"/>
      <c r="DC61" s="998"/>
      <c r="DD61" s="998"/>
      <c r="DE61" s="998"/>
      <c r="DF61" s="999"/>
      <c r="DG61" s="997"/>
      <c r="DH61" s="998"/>
      <c r="DI61" s="998"/>
      <c r="DJ61" s="998"/>
      <c r="DK61" s="999"/>
      <c r="DL61" s="997"/>
      <c r="DM61" s="998"/>
      <c r="DN61" s="998"/>
      <c r="DO61" s="998"/>
      <c r="DP61" s="999"/>
      <c r="DQ61" s="997"/>
      <c r="DR61" s="998"/>
      <c r="DS61" s="998"/>
      <c r="DT61" s="998"/>
      <c r="DU61" s="999"/>
      <c r="DV61" s="1000"/>
      <c r="DW61" s="1001"/>
      <c r="DX61" s="1001"/>
      <c r="DY61" s="1001"/>
      <c r="DZ61" s="1002"/>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420</v>
      </c>
      <c r="BK62" s="1028"/>
      <c r="BL62" s="1028"/>
      <c r="BM62" s="1028"/>
      <c r="BN62" s="1029"/>
      <c r="BO62" s="241"/>
      <c r="BP62" s="241"/>
      <c r="BQ62" s="238">
        <v>56</v>
      </c>
      <c r="BR62" s="239"/>
      <c r="BS62" s="1000"/>
      <c r="BT62" s="1001"/>
      <c r="BU62" s="1001"/>
      <c r="BV62" s="1001"/>
      <c r="BW62" s="1001"/>
      <c r="BX62" s="1001"/>
      <c r="BY62" s="1001"/>
      <c r="BZ62" s="1001"/>
      <c r="CA62" s="1001"/>
      <c r="CB62" s="1001"/>
      <c r="CC62" s="1001"/>
      <c r="CD62" s="1001"/>
      <c r="CE62" s="1001"/>
      <c r="CF62" s="1001"/>
      <c r="CG62" s="1016"/>
      <c r="CH62" s="997"/>
      <c r="CI62" s="998"/>
      <c r="CJ62" s="998"/>
      <c r="CK62" s="998"/>
      <c r="CL62" s="999"/>
      <c r="CM62" s="997"/>
      <c r="CN62" s="998"/>
      <c r="CO62" s="998"/>
      <c r="CP62" s="998"/>
      <c r="CQ62" s="999"/>
      <c r="CR62" s="997"/>
      <c r="CS62" s="998"/>
      <c r="CT62" s="998"/>
      <c r="CU62" s="998"/>
      <c r="CV62" s="999"/>
      <c r="CW62" s="997"/>
      <c r="CX62" s="998"/>
      <c r="CY62" s="998"/>
      <c r="CZ62" s="998"/>
      <c r="DA62" s="999"/>
      <c r="DB62" s="997"/>
      <c r="DC62" s="998"/>
      <c r="DD62" s="998"/>
      <c r="DE62" s="998"/>
      <c r="DF62" s="999"/>
      <c r="DG62" s="997"/>
      <c r="DH62" s="998"/>
      <c r="DI62" s="998"/>
      <c r="DJ62" s="998"/>
      <c r="DK62" s="999"/>
      <c r="DL62" s="997"/>
      <c r="DM62" s="998"/>
      <c r="DN62" s="998"/>
      <c r="DO62" s="998"/>
      <c r="DP62" s="999"/>
      <c r="DQ62" s="997"/>
      <c r="DR62" s="998"/>
      <c r="DS62" s="998"/>
      <c r="DT62" s="998"/>
      <c r="DU62" s="999"/>
      <c r="DV62" s="1000"/>
      <c r="DW62" s="1001"/>
      <c r="DX62" s="1001"/>
      <c r="DY62" s="1001"/>
      <c r="DZ62" s="1002"/>
      <c r="EA62" s="230"/>
    </row>
    <row r="63" spans="1:131" ht="26.25" customHeight="1" thickBot="1" x14ac:dyDescent="0.2">
      <c r="A63" s="240" t="s">
        <v>396</v>
      </c>
      <c r="B63" s="937" t="s">
        <v>421</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1092</v>
      </c>
      <c r="AG63" s="959"/>
      <c r="AH63" s="959"/>
      <c r="AI63" s="959"/>
      <c r="AJ63" s="1022"/>
      <c r="AK63" s="1023"/>
      <c r="AL63" s="963"/>
      <c r="AM63" s="963"/>
      <c r="AN63" s="963"/>
      <c r="AO63" s="963"/>
      <c r="AP63" s="959">
        <v>5190</v>
      </c>
      <c r="AQ63" s="959"/>
      <c r="AR63" s="959"/>
      <c r="AS63" s="959"/>
      <c r="AT63" s="959"/>
      <c r="AU63" s="959">
        <v>4465</v>
      </c>
      <c r="AV63" s="959"/>
      <c r="AW63" s="959"/>
      <c r="AX63" s="959"/>
      <c r="AY63" s="959"/>
      <c r="AZ63" s="1017"/>
      <c r="BA63" s="1017"/>
      <c r="BB63" s="1017"/>
      <c r="BC63" s="1017"/>
      <c r="BD63" s="1017"/>
      <c r="BE63" s="960"/>
      <c r="BF63" s="960"/>
      <c r="BG63" s="960"/>
      <c r="BH63" s="960"/>
      <c r="BI63" s="961"/>
      <c r="BJ63" s="1018" t="s">
        <v>422</v>
      </c>
      <c r="BK63" s="953"/>
      <c r="BL63" s="953"/>
      <c r="BM63" s="953"/>
      <c r="BN63" s="1019"/>
      <c r="BO63" s="241"/>
      <c r="BP63" s="241"/>
      <c r="BQ63" s="238">
        <v>57</v>
      </c>
      <c r="BR63" s="239"/>
      <c r="BS63" s="1000"/>
      <c r="BT63" s="1001"/>
      <c r="BU63" s="1001"/>
      <c r="BV63" s="1001"/>
      <c r="BW63" s="1001"/>
      <c r="BX63" s="1001"/>
      <c r="BY63" s="1001"/>
      <c r="BZ63" s="1001"/>
      <c r="CA63" s="1001"/>
      <c r="CB63" s="1001"/>
      <c r="CC63" s="1001"/>
      <c r="CD63" s="1001"/>
      <c r="CE63" s="1001"/>
      <c r="CF63" s="1001"/>
      <c r="CG63" s="1016"/>
      <c r="CH63" s="997"/>
      <c r="CI63" s="998"/>
      <c r="CJ63" s="998"/>
      <c r="CK63" s="998"/>
      <c r="CL63" s="999"/>
      <c r="CM63" s="997"/>
      <c r="CN63" s="998"/>
      <c r="CO63" s="998"/>
      <c r="CP63" s="998"/>
      <c r="CQ63" s="999"/>
      <c r="CR63" s="997"/>
      <c r="CS63" s="998"/>
      <c r="CT63" s="998"/>
      <c r="CU63" s="998"/>
      <c r="CV63" s="999"/>
      <c r="CW63" s="997"/>
      <c r="CX63" s="998"/>
      <c r="CY63" s="998"/>
      <c r="CZ63" s="998"/>
      <c r="DA63" s="999"/>
      <c r="DB63" s="997"/>
      <c r="DC63" s="998"/>
      <c r="DD63" s="998"/>
      <c r="DE63" s="998"/>
      <c r="DF63" s="999"/>
      <c r="DG63" s="997"/>
      <c r="DH63" s="998"/>
      <c r="DI63" s="998"/>
      <c r="DJ63" s="998"/>
      <c r="DK63" s="999"/>
      <c r="DL63" s="997"/>
      <c r="DM63" s="998"/>
      <c r="DN63" s="998"/>
      <c r="DO63" s="998"/>
      <c r="DP63" s="999"/>
      <c r="DQ63" s="997"/>
      <c r="DR63" s="998"/>
      <c r="DS63" s="998"/>
      <c r="DT63" s="998"/>
      <c r="DU63" s="999"/>
      <c r="DV63" s="1000"/>
      <c r="DW63" s="1001"/>
      <c r="DX63" s="1001"/>
      <c r="DY63" s="1001"/>
      <c r="DZ63" s="1002"/>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1000"/>
      <c r="BT64" s="1001"/>
      <c r="BU64" s="1001"/>
      <c r="BV64" s="1001"/>
      <c r="BW64" s="1001"/>
      <c r="BX64" s="1001"/>
      <c r="BY64" s="1001"/>
      <c r="BZ64" s="1001"/>
      <c r="CA64" s="1001"/>
      <c r="CB64" s="1001"/>
      <c r="CC64" s="1001"/>
      <c r="CD64" s="1001"/>
      <c r="CE64" s="1001"/>
      <c r="CF64" s="1001"/>
      <c r="CG64" s="1016"/>
      <c r="CH64" s="997"/>
      <c r="CI64" s="998"/>
      <c r="CJ64" s="998"/>
      <c r="CK64" s="998"/>
      <c r="CL64" s="999"/>
      <c r="CM64" s="997"/>
      <c r="CN64" s="998"/>
      <c r="CO64" s="998"/>
      <c r="CP64" s="998"/>
      <c r="CQ64" s="999"/>
      <c r="CR64" s="997"/>
      <c r="CS64" s="998"/>
      <c r="CT64" s="998"/>
      <c r="CU64" s="998"/>
      <c r="CV64" s="999"/>
      <c r="CW64" s="997"/>
      <c r="CX64" s="998"/>
      <c r="CY64" s="998"/>
      <c r="CZ64" s="998"/>
      <c r="DA64" s="999"/>
      <c r="DB64" s="997"/>
      <c r="DC64" s="998"/>
      <c r="DD64" s="998"/>
      <c r="DE64" s="998"/>
      <c r="DF64" s="999"/>
      <c r="DG64" s="997"/>
      <c r="DH64" s="998"/>
      <c r="DI64" s="998"/>
      <c r="DJ64" s="998"/>
      <c r="DK64" s="999"/>
      <c r="DL64" s="997"/>
      <c r="DM64" s="998"/>
      <c r="DN64" s="998"/>
      <c r="DO64" s="998"/>
      <c r="DP64" s="999"/>
      <c r="DQ64" s="997"/>
      <c r="DR64" s="998"/>
      <c r="DS64" s="998"/>
      <c r="DT64" s="998"/>
      <c r="DU64" s="999"/>
      <c r="DV64" s="1000"/>
      <c r="DW64" s="1001"/>
      <c r="DX64" s="1001"/>
      <c r="DY64" s="1001"/>
      <c r="DZ64" s="1002"/>
      <c r="EA64" s="230"/>
    </row>
    <row r="65" spans="1:131" ht="26.25" customHeight="1" thickBot="1" x14ac:dyDescent="0.2">
      <c r="A65" s="232" t="s">
        <v>423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1000"/>
      <c r="BT65" s="1001"/>
      <c r="BU65" s="1001"/>
      <c r="BV65" s="1001"/>
      <c r="BW65" s="1001"/>
      <c r="BX65" s="1001"/>
      <c r="BY65" s="1001"/>
      <c r="BZ65" s="1001"/>
      <c r="CA65" s="1001"/>
      <c r="CB65" s="1001"/>
      <c r="CC65" s="1001"/>
      <c r="CD65" s="1001"/>
      <c r="CE65" s="1001"/>
      <c r="CF65" s="1001"/>
      <c r="CG65" s="1016"/>
      <c r="CH65" s="997"/>
      <c r="CI65" s="998"/>
      <c r="CJ65" s="998"/>
      <c r="CK65" s="998"/>
      <c r="CL65" s="999"/>
      <c r="CM65" s="997"/>
      <c r="CN65" s="998"/>
      <c r="CO65" s="998"/>
      <c r="CP65" s="998"/>
      <c r="CQ65" s="999"/>
      <c r="CR65" s="997"/>
      <c r="CS65" s="998"/>
      <c r="CT65" s="998"/>
      <c r="CU65" s="998"/>
      <c r="CV65" s="999"/>
      <c r="CW65" s="997"/>
      <c r="CX65" s="998"/>
      <c r="CY65" s="998"/>
      <c r="CZ65" s="998"/>
      <c r="DA65" s="999"/>
      <c r="DB65" s="997"/>
      <c r="DC65" s="998"/>
      <c r="DD65" s="998"/>
      <c r="DE65" s="998"/>
      <c r="DF65" s="999"/>
      <c r="DG65" s="997"/>
      <c r="DH65" s="998"/>
      <c r="DI65" s="998"/>
      <c r="DJ65" s="998"/>
      <c r="DK65" s="999"/>
      <c r="DL65" s="997"/>
      <c r="DM65" s="998"/>
      <c r="DN65" s="998"/>
      <c r="DO65" s="998"/>
      <c r="DP65" s="999"/>
      <c r="DQ65" s="997"/>
      <c r="DR65" s="998"/>
      <c r="DS65" s="998"/>
      <c r="DT65" s="998"/>
      <c r="DU65" s="999"/>
      <c r="DV65" s="1000"/>
      <c r="DW65" s="1001"/>
      <c r="DX65" s="1001"/>
      <c r="DY65" s="1001"/>
      <c r="DZ65" s="1002"/>
      <c r="EA65" s="230"/>
    </row>
    <row r="66" spans="1:131" ht="26.25" customHeight="1" x14ac:dyDescent="0.15">
      <c r="A66" s="1003" t="s">
        <v>424</v>
      </c>
      <c r="B66" s="1004"/>
      <c r="C66" s="1004"/>
      <c r="D66" s="1004"/>
      <c r="E66" s="1004"/>
      <c r="F66" s="1004"/>
      <c r="G66" s="1004"/>
      <c r="H66" s="1004"/>
      <c r="I66" s="1004"/>
      <c r="J66" s="1004"/>
      <c r="K66" s="1004"/>
      <c r="L66" s="1004"/>
      <c r="M66" s="1004"/>
      <c r="N66" s="1004"/>
      <c r="O66" s="1004"/>
      <c r="P66" s="1005"/>
      <c r="Q66" s="989" t="s">
        <v>425</v>
      </c>
      <c r="R66" s="990"/>
      <c r="S66" s="990"/>
      <c r="T66" s="990"/>
      <c r="U66" s="991"/>
      <c r="V66" s="989" t="s">
        <v>426</v>
      </c>
      <c r="W66" s="990"/>
      <c r="X66" s="990"/>
      <c r="Y66" s="990"/>
      <c r="Z66" s="991"/>
      <c r="AA66" s="989" t="s">
        <v>427</v>
      </c>
      <c r="AB66" s="990"/>
      <c r="AC66" s="990"/>
      <c r="AD66" s="990"/>
      <c r="AE66" s="991"/>
      <c r="AF66" s="1009" t="s">
        <v>428</v>
      </c>
      <c r="AG66" s="1010"/>
      <c r="AH66" s="1010"/>
      <c r="AI66" s="1010"/>
      <c r="AJ66" s="1011"/>
      <c r="AK66" s="989" t="s">
        <v>405</v>
      </c>
      <c r="AL66" s="1004"/>
      <c r="AM66" s="1004"/>
      <c r="AN66" s="1004"/>
      <c r="AO66" s="1005"/>
      <c r="AP66" s="989" t="s">
        <v>406</v>
      </c>
      <c r="AQ66" s="990"/>
      <c r="AR66" s="990"/>
      <c r="AS66" s="990"/>
      <c r="AT66" s="991"/>
      <c r="AU66" s="989" t="s">
        <v>429</v>
      </c>
      <c r="AV66" s="990"/>
      <c r="AW66" s="990"/>
      <c r="AX66" s="990"/>
      <c r="AY66" s="991"/>
      <c r="AZ66" s="989" t="s">
        <v>382</v>
      </c>
      <c r="BA66" s="990"/>
      <c r="BB66" s="990"/>
      <c r="BC66" s="990"/>
      <c r="BD66" s="99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1006"/>
      <c r="B67" s="1007"/>
      <c r="C67" s="1007"/>
      <c r="D67" s="1007"/>
      <c r="E67" s="1007"/>
      <c r="F67" s="1007"/>
      <c r="G67" s="1007"/>
      <c r="H67" s="1007"/>
      <c r="I67" s="1007"/>
      <c r="J67" s="1007"/>
      <c r="K67" s="1007"/>
      <c r="L67" s="1007"/>
      <c r="M67" s="1007"/>
      <c r="N67" s="1007"/>
      <c r="O67" s="1007"/>
      <c r="P67" s="1008"/>
      <c r="Q67" s="992"/>
      <c r="R67" s="993"/>
      <c r="S67" s="993"/>
      <c r="T67" s="993"/>
      <c r="U67" s="994"/>
      <c r="V67" s="992"/>
      <c r="W67" s="993"/>
      <c r="X67" s="993"/>
      <c r="Y67" s="993"/>
      <c r="Z67" s="994"/>
      <c r="AA67" s="992"/>
      <c r="AB67" s="993"/>
      <c r="AC67" s="993"/>
      <c r="AD67" s="993"/>
      <c r="AE67" s="994"/>
      <c r="AF67" s="1012"/>
      <c r="AG67" s="1013"/>
      <c r="AH67" s="1013"/>
      <c r="AI67" s="1013"/>
      <c r="AJ67" s="1014"/>
      <c r="AK67" s="1015"/>
      <c r="AL67" s="1007"/>
      <c r="AM67" s="1007"/>
      <c r="AN67" s="1007"/>
      <c r="AO67" s="1008"/>
      <c r="AP67" s="992"/>
      <c r="AQ67" s="993"/>
      <c r="AR67" s="993"/>
      <c r="AS67" s="993"/>
      <c r="AT67" s="994"/>
      <c r="AU67" s="992"/>
      <c r="AV67" s="993"/>
      <c r="AW67" s="993"/>
      <c r="AX67" s="993"/>
      <c r="AY67" s="994"/>
      <c r="AZ67" s="992"/>
      <c r="BA67" s="993"/>
      <c r="BB67" s="993"/>
      <c r="BC67" s="993"/>
      <c r="BD67" s="99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595</v>
      </c>
      <c r="C68" s="986"/>
      <c r="D68" s="986"/>
      <c r="E68" s="986"/>
      <c r="F68" s="986"/>
      <c r="G68" s="986"/>
      <c r="H68" s="986"/>
      <c r="I68" s="986"/>
      <c r="J68" s="986"/>
      <c r="K68" s="986"/>
      <c r="L68" s="986"/>
      <c r="M68" s="986"/>
      <c r="N68" s="986"/>
      <c r="O68" s="986"/>
      <c r="P68" s="987"/>
      <c r="Q68" s="988">
        <v>12629</v>
      </c>
      <c r="R68" s="982"/>
      <c r="S68" s="982"/>
      <c r="T68" s="982"/>
      <c r="U68" s="982"/>
      <c r="V68" s="982">
        <v>12063</v>
      </c>
      <c r="W68" s="982"/>
      <c r="X68" s="982"/>
      <c r="Y68" s="982"/>
      <c r="Z68" s="982"/>
      <c r="AA68" s="982">
        <v>566</v>
      </c>
      <c r="AB68" s="982"/>
      <c r="AC68" s="982"/>
      <c r="AD68" s="982"/>
      <c r="AE68" s="982"/>
      <c r="AF68" s="982">
        <v>566</v>
      </c>
      <c r="AG68" s="982"/>
      <c r="AH68" s="982"/>
      <c r="AI68" s="982"/>
      <c r="AJ68" s="982"/>
      <c r="AK68" s="982">
        <v>2179</v>
      </c>
      <c r="AL68" s="982"/>
      <c r="AM68" s="982"/>
      <c r="AN68" s="982"/>
      <c r="AO68" s="982"/>
      <c r="AP68" s="982" t="s">
        <v>528</v>
      </c>
      <c r="AQ68" s="982"/>
      <c r="AR68" s="982"/>
      <c r="AS68" s="982"/>
      <c r="AT68" s="982"/>
      <c r="AU68" s="982" t="s">
        <v>528</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596</v>
      </c>
      <c r="C69" s="975"/>
      <c r="D69" s="975"/>
      <c r="E69" s="975"/>
      <c r="F69" s="975"/>
      <c r="G69" s="975"/>
      <c r="H69" s="975"/>
      <c r="I69" s="975"/>
      <c r="J69" s="975"/>
      <c r="K69" s="975"/>
      <c r="L69" s="975"/>
      <c r="M69" s="975"/>
      <c r="N69" s="975"/>
      <c r="O69" s="975"/>
      <c r="P69" s="976"/>
      <c r="Q69" s="977">
        <v>865</v>
      </c>
      <c r="R69" s="971"/>
      <c r="S69" s="971"/>
      <c r="T69" s="971"/>
      <c r="U69" s="971"/>
      <c r="V69" s="971">
        <v>863</v>
      </c>
      <c r="W69" s="971"/>
      <c r="X69" s="971"/>
      <c r="Y69" s="971"/>
      <c r="Z69" s="971"/>
      <c r="AA69" s="971">
        <v>2</v>
      </c>
      <c r="AB69" s="971"/>
      <c r="AC69" s="971"/>
      <c r="AD69" s="971"/>
      <c r="AE69" s="971"/>
      <c r="AF69" s="971">
        <v>2</v>
      </c>
      <c r="AG69" s="971"/>
      <c r="AH69" s="971"/>
      <c r="AI69" s="971"/>
      <c r="AJ69" s="971"/>
      <c r="AK69" s="971">
        <v>2</v>
      </c>
      <c r="AL69" s="971"/>
      <c r="AM69" s="971"/>
      <c r="AN69" s="971"/>
      <c r="AO69" s="971"/>
      <c r="AP69" s="971" t="s">
        <v>528</v>
      </c>
      <c r="AQ69" s="971"/>
      <c r="AR69" s="971"/>
      <c r="AS69" s="971"/>
      <c r="AT69" s="971"/>
      <c r="AU69" s="971" t="s">
        <v>528</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597</v>
      </c>
      <c r="C70" s="975"/>
      <c r="D70" s="975"/>
      <c r="E70" s="975"/>
      <c r="F70" s="975"/>
      <c r="G70" s="975"/>
      <c r="H70" s="975"/>
      <c r="I70" s="975"/>
      <c r="J70" s="975"/>
      <c r="K70" s="975"/>
      <c r="L70" s="975"/>
      <c r="M70" s="975"/>
      <c r="N70" s="975"/>
      <c r="O70" s="975"/>
      <c r="P70" s="976"/>
      <c r="Q70" s="977">
        <v>8716</v>
      </c>
      <c r="R70" s="971"/>
      <c r="S70" s="971"/>
      <c r="T70" s="971"/>
      <c r="U70" s="971"/>
      <c r="V70" s="971">
        <v>8392</v>
      </c>
      <c r="W70" s="971"/>
      <c r="X70" s="971"/>
      <c r="Y70" s="971"/>
      <c r="Z70" s="971"/>
      <c r="AA70" s="971">
        <v>325</v>
      </c>
      <c r="AB70" s="971"/>
      <c r="AC70" s="971"/>
      <c r="AD70" s="971"/>
      <c r="AE70" s="971"/>
      <c r="AF70" s="971">
        <v>184</v>
      </c>
      <c r="AG70" s="971"/>
      <c r="AH70" s="971"/>
      <c r="AI70" s="971"/>
      <c r="AJ70" s="971"/>
      <c r="AK70" s="971">
        <v>999</v>
      </c>
      <c r="AL70" s="971"/>
      <c r="AM70" s="971"/>
      <c r="AN70" s="971"/>
      <c r="AO70" s="971"/>
      <c r="AP70" s="971">
        <v>3254</v>
      </c>
      <c r="AQ70" s="971"/>
      <c r="AR70" s="971"/>
      <c r="AS70" s="971"/>
      <c r="AT70" s="971"/>
      <c r="AU70" s="971">
        <v>283</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598</v>
      </c>
      <c r="C71" s="975"/>
      <c r="D71" s="975"/>
      <c r="E71" s="975"/>
      <c r="F71" s="975"/>
      <c r="G71" s="975"/>
      <c r="H71" s="975"/>
      <c r="I71" s="975"/>
      <c r="J71" s="975"/>
      <c r="K71" s="975"/>
      <c r="L71" s="975"/>
      <c r="M71" s="975"/>
      <c r="N71" s="975"/>
      <c r="O71" s="975"/>
      <c r="P71" s="976"/>
      <c r="Q71" s="977">
        <v>174</v>
      </c>
      <c r="R71" s="971"/>
      <c r="S71" s="971"/>
      <c r="T71" s="971"/>
      <c r="U71" s="971"/>
      <c r="V71" s="971">
        <v>171</v>
      </c>
      <c r="W71" s="971"/>
      <c r="X71" s="971"/>
      <c r="Y71" s="971"/>
      <c r="Z71" s="971"/>
      <c r="AA71" s="971">
        <v>3</v>
      </c>
      <c r="AB71" s="971"/>
      <c r="AC71" s="971"/>
      <c r="AD71" s="971"/>
      <c r="AE71" s="971"/>
      <c r="AF71" s="971">
        <v>3</v>
      </c>
      <c r="AG71" s="971"/>
      <c r="AH71" s="971"/>
      <c r="AI71" s="971"/>
      <c r="AJ71" s="971"/>
      <c r="AK71" s="971">
        <v>5</v>
      </c>
      <c r="AL71" s="971"/>
      <c r="AM71" s="971"/>
      <c r="AN71" s="971"/>
      <c r="AO71" s="971"/>
      <c r="AP71" s="971" t="s">
        <v>528</v>
      </c>
      <c r="AQ71" s="971"/>
      <c r="AR71" s="971"/>
      <c r="AS71" s="971"/>
      <c r="AT71" s="971"/>
      <c r="AU71" s="971" t="s">
        <v>528</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599</v>
      </c>
      <c r="C72" s="975"/>
      <c r="D72" s="975"/>
      <c r="E72" s="975"/>
      <c r="F72" s="975"/>
      <c r="G72" s="975"/>
      <c r="H72" s="975"/>
      <c r="I72" s="975"/>
      <c r="J72" s="975"/>
      <c r="K72" s="975"/>
      <c r="L72" s="975"/>
      <c r="M72" s="975"/>
      <c r="N72" s="975"/>
      <c r="O72" s="975"/>
      <c r="P72" s="976"/>
      <c r="Q72" s="977">
        <v>883</v>
      </c>
      <c r="R72" s="971"/>
      <c r="S72" s="971"/>
      <c r="T72" s="971"/>
      <c r="U72" s="971"/>
      <c r="V72" s="971">
        <v>878</v>
      </c>
      <c r="W72" s="971"/>
      <c r="X72" s="971"/>
      <c r="Y72" s="971"/>
      <c r="Z72" s="971"/>
      <c r="AA72" s="971">
        <v>5</v>
      </c>
      <c r="AB72" s="971"/>
      <c r="AC72" s="971"/>
      <c r="AD72" s="971"/>
      <c r="AE72" s="971"/>
      <c r="AF72" s="971">
        <v>5</v>
      </c>
      <c r="AG72" s="971"/>
      <c r="AH72" s="971"/>
      <c r="AI72" s="971"/>
      <c r="AJ72" s="971"/>
      <c r="AK72" s="971" t="s">
        <v>528</v>
      </c>
      <c r="AL72" s="971"/>
      <c r="AM72" s="971"/>
      <c r="AN72" s="971"/>
      <c r="AO72" s="971"/>
      <c r="AP72" s="971" t="s">
        <v>528</v>
      </c>
      <c r="AQ72" s="971"/>
      <c r="AR72" s="971"/>
      <c r="AS72" s="971"/>
      <c r="AT72" s="971"/>
      <c r="AU72" s="971" t="s">
        <v>528</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600</v>
      </c>
      <c r="C73" s="975"/>
      <c r="D73" s="975"/>
      <c r="E73" s="975"/>
      <c r="F73" s="975"/>
      <c r="G73" s="975"/>
      <c r="H73" s="975"/>
      <c r="I73" s="975"/>
      <c r="J73" s="975"/>
      <c r="K73" s="975"/>
      <c r="L73" s="975"/>
      <c r="M73" s="975"/>
      <c r="N73" s="975"/>
      <c r="O73" s="975"/>
      <c r="P73" s="976"/>
      <c r="Q73" s="977">
        <v>1397</v>
      </c>
      <c r="R73" s="971"/>
      <c r="S73" s="971"/>
      <c r="T73" s="971"/>
      <c r="U73" s="971"/>
      <c r="V73" s="971">
        <v>1303</v>
      </c>
      <c r="W73" s="971"/>
      <c r="X73" s="971"/>
      <c r="Y73" s="971"/>
      <c r="Z73" s="971"/>
      <c r="AA73" s="971">
        <v>94</v>
      </c>
      <c r="AB73" s="971"/>
      <c r="AC73" s="971"/>
      <c r="AD73" s="971"/>
      <c r="AE73" s="971"/>
      <c r="AF73" s="971">
        <v>167</v>
      </c>
      <c r="AG73" s="971"/>
      <c r="AH73" s="971"/>
      <c r="AI73" s="971"/>
      <c r="AJ73" s="971"/>
      <c r="AK73" s="971">
        <v>480</v>
      </c>
      <c r="AL73" s="971"/>
      <c r="AM73" s="971"/>
      <c r="AN73" s="971"/>
      <c r="AO73" s="971"/>
      <c r="AP73" s="971">
        <v>961</v>
      </c>
      <c r="AQ73" s="971"/>
      <c r="AR73" s="971"/>
      <c r="AS73" s="971"/>
      <c r="AT73" s="971"/>
      <c r="AU73" s="971">
        <v>358</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601</v>
      </c>
      <c r="C74" s="975"/>
      <c r="D74" s="975"/>
      <c r="E74" s="975"/>
      <c r="F74" s="975"/>
      <c r="G74" s="975"/>
      <c r="H74" s="975"/>
      <c r="I74" s="975"/>
      <c r="J74" s="975"/>
      <c r="K74" s="975"/>
      <c r="L74" s="975"/>
      <c r="M74" s="975"/>
      <c r="N74" s="975"/>
      <c r="O74" s="975"/>
      <c r="P74" s="976"/>
      <c r="Q74" s="977">
        <v>607</v>
      </c>
      <c r="R74" s="971"/>
      <c r="S74" s="971"/>
      <c r="T74" s="971"/>
      <c r="U74" s="971"/>
      <c r="V74" s="971">
        <v>592</v>
      </c>
      <c r="W74" s="971"/>
      <c r="X74" s="971"/>
      <c r="Y74" s="971"/>
      <c r="Z74" s="971"/>
      <c r="AA74" s="971">
        <v>15</v>
      </c>
      <c r="AB74" s="971"/>
      <c r="AC74" s="971"/>
      <c r="AD74" s="971"/>
      <c r="AE74" s="971"/>
      <c r="AF74" s="971">
        <v>185</v>
      </c>
      <c r="AG74" s="971"/>
      <c r="AH74" s="971"/>
      <c r="AI74" s="971"/>
      <c r="AJ74" s="971"/>
      <c r="AK74" s="971">
        <v>280</v>
      </c>
      <c r="AL74" s="971"/>
      <c r="AM74" s="971"/>
      <c r="AN74" s="971"/>
      <c r="AO74" s="971"/>
      <c r="AP74" s="971">
        <v>671</v>
      </c>
      <c r="AQ74" s="971"/>
      <c r="AR74" s="971"/>
      <c r="AS74" s="971"/>
      <c r="AT74" s="971"/>
      <c r="AU74" s="971">
        <v>415</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602</v>
      </c>
      <c r="C75" s="975"/>
      <c r="D75" s="975"/>
      <c r="E75" s="975"/>
      <c r="F75" s="975"/>
      <c r="G75" s="975"/>
      <c r="H75" s="975"/>
      <c r="I75" s="975"/>
      <c r="J75" s="975"/>
      <c r="K75" s="975"/>
      <c r="L75" s="975"/>
      <c r="M75" s="975"/>
      <c r="N75" s="975"/>
      <c r="O75" s="975"/>
      <c r="P75" s="976"/>
      <c r="Q75" s="978">
        <v>245</v>
      </c>
      <c r="R75" s="979"/>
      <c r="S75" s="979"/>
      <c r="T75" s="979"/>
      <c r="U75" s="980"/>
      <c r="V75" s="981">
        <v>185</v>
      </c>
      <c r="W75" s="979"/>
      <c r="X75" s="979"/>
      <c r="Y75" s="979"/>
      <c r="Z75" s="980"/>
      <c r="AA75" s="981">
        <v>61</v>
      </c>
      <c r="AB75" s="979"/>
      <c r="AC75" s="979"/>
      <c r="AD75" s="979"/>
      <c r="AE75" s="980"/>
      <c r="AF75" s="981">
        <v>61</v>
      </c>
      <c r="AG75" s="979"/>
      <c r="AH75" s="979"/>
      <c r="AI75" s="979"/>
      <c r="AJ75" s="980"/>
      <c r="AK75" s="981">
        <v>35</v>
      </c>
      <c r="AL75" s="979"/>
      <c r="AM75" s="979"/>
      <c r="AN75" s="979"/>
      <c r="AO75" s="980"/>
      <c r="AP75" s="981" t="s">
        <v>528</v>
      </c>
      <c r="AQ75" s="979"/>
      <c r="AR75" s="979"/>
      <c r="AS75" s="979"/>
      <c r="AT75" s="980"/>
      <c r="AU75" s="981" t="s">
        <v>528</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603</v>
      </c>
      <c r="C76" s="975"/>
      <c r="D76" s="975"/>
      <c r="E76" s="975"/>
      <c r="F76" s="975"/>
      <c r="G76" s="975"/>
      <c r="H76" s="975"/>
      <c r="I76" s="975"/>
      <c r="J76" s="975"/>
      <c r="K76" s="975"/>
      <c r="L76" s="975"/>
      <c r="M76" s="975"/>
      <c r="N76" s="975"/>
      <c r="O76" s="975"/>
      <c r="P76" s="976"/>
      <c r="Q76" s="978">
        <v>272540</v>
      </c>
      <c r="R76" s="979"/>
      <c r="S76" s="979"/>
      <c r="T76" s="979"/>
      <c r="U76" s="980"/>
      <c r="V76" s="981">
        <v>265731</v>
      </c>
      <c r="W76" s="979"/>
      <c r="X76" s="979"/>
      <c r="Y76" s="979"/>
      <c r="Z76" s="980"/>
      <c r="AA76" s="981">
        <v>6809</v>
      </c>
      <c r="AB76" s="979"/>
      <c r="AC76" s="979"/>
      <c r="AD76" s="979"/>
      <c r="AE76" s="980"/>
      <c r="AF76" s="981">
        <v>6809</v>
      </c>
      <c r="AG76" s="979"/>
      <c r="AH76" s="979"/>
      <c r="AI76" s="979"/>
      <c r="AJ76" s="980"/>
      <c r="AK76" s="981">
        <v>8222</v>
      </c>
      <c r="AL76" s="979"/>
      <c r="AM76" s="979"/>
      <c r="AN76" s="979"/>
      <c r="AO76" s="980"/>
      <c r="AP76" s="981" t="s">
        <v>528</v>
      </c>
      <c r="AQ76" s="979"/>
      <c r="AR76" s="979"/>
      <c r="AS76" s="979"/>
      <c r="AT76" s="980"/>
      <c r="AU76" s="981" t="s">
        <v>528</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396</v>
      </c>
      <c r="B88" s="937" t="s">
        <v>430</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7982</v>
      </c>
      <c r="AG88" s="959"/>
      <c r="AH88" s="959"/>
      <c r="AI88" s="959"/>
      <c r="AJ88" s="959"/>
      <c r="AK88" s="963"/>
      <c r="AL88" s="963"/>
      <c r="AM88" s="963"/>
      <c r="AN88" s="963"/>
      <c r="AO88" s="963"/>
      <c r="AP88" s="959">
        <v>4886</v>
      </c>
      <c r="AQ88" s="959"/>
      <c r="AR88" s="959"/>
      <c r="AS88" s="959"/>
      <c r="AT88" s="959"/>
      <c r="AU88" s="959">
        <v>1056</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937" t="s">
        <v>431</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83</v>
      </c>
      <c r="CS102" s="953"/>
      <c r="CT102" s="953"/>
      <c r="CU102" s="953"/>
      <c r="CV102" s="954"/>
      <c r="CW102" s="952">
        <v>220</v>
      </c>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432</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433</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436</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437</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438</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439</v>
      </c>
      <c r="AB109" s="896"/>
      <c r="AC109" s="896"/>
      <c r="AD109" s="896"/>
      <c r="AE109" s="897"/>
      <c r="AF109" s="898" t="s">
        <v>440</v>
      </c>
      <c r="AG109" s="896"/>
      <c r="AH109" s="896"/>
      <c r="AI109" s="896"/>
      <c r="AJ109" s="897"/>
      <c r="AK109" s="898" t="s">
        <v>312</v>
      </c>
      <c r="AL109" s="896"/>
      <c r="AM109" s="896"/>
      <c r="AN109" s="896"/>
      <c r="AO109" s="897"/>
      <c r="AP109" s="898" t="s">
        <v>441</v>
      </c>
      <c r="AQ109" s="896"/>
      <c r="AR109" s="896"/>
      <c r="AS109" s="896"/>
      <c r="AT109" s="929"/>
      <c r="AU109" s="895" t="s">
        <v>438</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439</v>
      </c>
      <c r="BR109" s="896"/>
      <c r="BS109" s="896"/>
      <c r="BT109" s="896"/>
      <c r="BU109" s="897"/>
      <c r="BV109" s="898" t="s">
        <v>440</v>
      </c>
      <c r="BW109" s="896"/>
      <c r="BX109" s="896"/>
      <c r="BY109" s="896"/>
      <c r="BZ109" s="897"/>
      <c r="CA109" s="898" t="s">
        <v>312</v>
      </c>
      <c r="CB109" s="896"/>
      <c r="CC109" s="896"/>
      <c r="CD109" s="896"/>
      <c r="CE109" s="897"/>
      <c r="CF109" s="936" t="s">
        <v>441</v>
      </c>
      <c r="CG109" s="936"/>
      <c r="CH109" s="936"/>
      <c r="CI109" s="936"/>
      <c r="CJ109" s="936"/>
      <c r="CK109" s="898" t="s">
        <v>442</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439</v>
      </c>
      <c r="DH109" s="896"/>
      <c r="DI109" s="896"/>
      <c r="DJ109" s="896"/>
      <c r="DK109" s="897"/>
      <c r="DL109" s="898" t="s">
        <v>440</v>
      </c>
      <c r="DM109" s="896"/>
      <c r="DN109" s="896"/>
      <c r="DO109" s="896"/>
      <c r="DP109" s="897"/>
      <c r="DQ109" s="898" t="s">
        <v>312</v>
      </c>
      <c r="DR109" s="896"/>
      <c r="DS109" s="896"/>
      <c r="DT109" s="896"/>
      <c r="DU109" s="897"/>
      <c r="DV109" s="898" t="s">
        <v>441</v>
      </c>
      <c r="DW109" s="896"/>
      <c r="DX109" s="896"/>
      <c r="DY109" s="896"/>
      <c r="DZ109" s="929"/>
    </row>
    <row r="110" spans="1:131" s="230" customFormat="1" ht="26.25" customHeight="1" x14ac:dyDescent="0.15">
      <c r="A110" s="807" t="s">
        <v>443</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1573026</v>
      </c>
      <c r="AB110" s="889"/>
      <c r="AC110" s="889"/>
      <c r="AD110" s="889"/>
      <c r="AE110" s="890"/>
      <c r="AF110" s="891">
        <v>1488199</v>
      </c>
      <c r="AG110" s="889"/>
      <c r="AH110" s="889"/>
      <c r="AI110" s="889"/>
      <c r="AJ110" s="890"/>
      <c r="AK110" s="891">
        <v>1434265</v>
      </c>
      <c r="AL110" s="889"/>
      <c r="AM110" s="889"/>
      <c r="AN110" s="889"/>
      <c r="AO110" s="890"/>
      <c r="AP110" s="892">
        <v>19.3</v>
      </c>
      <c r="AQ110" s="893"/>
      <c r="AR110" s="893"/>
      <c r="AS110" s="893"/>
      <c r="AT110" s="894"/>
      <c r="AU110" s="930" t="s">
        <v>75</v>
      </c>
      <c r="AV110" s="931"/>
      <c r="AW110" s="931"/>
      <c r="AX110" s="931"/>
      <c r="AY110" s="931"/>
      <c r="AZ110" s="840" t="s">
        <v>444</v>
      </c>
      <c r="BA110" s="808"/>
      <c r="BB110" s="808"/>
      <c r="BC110" s="808"/>
      <c r="BD110" s="808"/>
      <c r="BE110" s="808"/>
      <c r="BF110" s="808"/>
      <c r="BG110" s="808"/>
      <c r="BH110" s="808"/>
      <c r="BI110" s="808"/>
      <c r="BJ110" s="808"/>
      <c r="BK110" s="808"/>
      <c r="BL110" s="808"/>
      <c r="BM110" s="808"/>
      <c r="BN110" s="808"/>
      <c r="BO110" s="808"/>
      <c r="BP110" s="809"/>
      <c r="BQ110" s="841">
        <v>12821110</v>
      </c>
      <c r="BR110" s="825"/>
      <c r="BS110" s="825"/>
      <c r="BT110" s="825"/>
      <c r="BU110" s="825"/>
      <c r="BV110" s="825">
        <v>12556067</v>
      </c>
      <c r="BW110" s="825"/>
      <c r="BX110" s="825"/>
      <c r="BY110" s="825"/>
      <c r="BZ110" s="825"/>
      <c r="CA110" s="825">
        <v>11805684</v>
      </c>
      <c r="CB110" s="825"/>
      <c r="CC110" s="825"/>
      <c r="CD110" s="825"/>
      <c r="CE110" s="825"/>
      <c r="CF110" s="863">
        <v>158.69999999999999</v>
      </c>
      <c r="CG110" s="864"/>
      <c r="CH110" s="864"/>
      <c r="CI110" s="864"/>
      <c r="CJ110" s="864"/>
      <c r="CK110" s="926" t="s">
        <v>445</v>
      </c>
      <c r="CL110" s="883"/>
      <c r="CM110" s="840" t="s">
        <v>446</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41" t="s">
        <v>131</v>
      </c>
      <c r="DH110" s="825"/>
      <c r="DI110" s="825"/>
      <c r="DJ110" s="825"/>
      <c r="DK110" s="825"/>
      <c r="DL110" s="825" t="s">
        <v>131</v>
      </c>
      <c r="DM110" s="825"/>
      <c r="DN110" s="825"/>
      <c r="DO110" s="825"/>
      <c r="DP110" s="825"/>
      <c r="DQ110" s="825" t="s">
        <v>447</v>
      </c>
      <c r="DR110" s="825"/>
      <c r="DS110" s="825"/>
      <c r="DT110" s="825"/>
      <c r="DU110" s="825"/>
      <c r="DV110" s="826" t="s">
        <v>131</v>
      </c>
      <c r="DW110" s="826"/>
      <c r="DX110" s="826"/>
      <c r="DY110" s="826"/>
      <c r="DZ110" s="827"/>
    </row>
    <row r="111" spans="1:131" s="230" customFormat="1" ht="26.25" customHeight="1" x14ac:dyDescent="0.15">
      <c r="A111" s="774" t="s">
        <v>448</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2" t="s">
        <v>422</v>
      </c>
      <c r="AB111" s="913"/>
      <c r="AC111" s="913"/>
      <c r="AD111" s="913"/>
      <c r="AE111" s="914"/>
      <c r="AF111" s="915" t="s">
        <v>131</v>
      </c>
      <c r="AG111" s="913"/>
      <c r="AH111" s="913"/>
      <c r="AI111" s="913"/>
      <c r="AJ111" s="914"/>
      <c r="AK111" s="915" t="s">
        <v>422</v>
      </c>
      <c r="AL111" s="913"/>
      <c r="AM111" s="913"/>
      <c r="AN111" s="913"/>
      <c r="AO111" s="914"/>
      <c r="AP111" s="916" t="s">
        <v>449</v>
      </c>
      <c r="AQ111" s="917"/>
      <c r="AR111" s="917"/>
      <c r="AS111" s="917"/>
      <c r="AT111" s="918"/>
      <c r="AU111" s="932"/>
      <c r="AV111" s="933"/>
      <c r="AW111" s="933"/>
      <c r="AX111" s="933"/>
      <c r="AY111" s="933"/>
      <c r="AZ111" s="815" t="s">
        <v>450</v>
      </c>
      <c r="BA111" s="752"/>
      <c r="BB111" s="752"/>
      <c r="BC111" s="752"/>
      <c r="BD111" s="752"/>
      <c r="BE111" s="752"/>
      <c r="BF111" s="752"/>
      <c r="BG111" s="752"/>
      <c r="BH111" s="752"/>
      <c r="BI111" s="752"/>
      <c r="BJ111" s="752"/>
      <c r="BK111" s="752"/>
      <c r="BL111" s="752"/>
      <c r="BM111" s="752"/>
      <c r="BN111" s="752"/>
      <c r="BO111" s="752"/>
      <c r="BP111" s="753"/>
      <c r="BQ111" s="816">
        <v>39161</v>
      </c>
      <c r="BR111" s="817"/>
      <c r="BS111" s="817"/>
      <c r="BT111" s="817"/>
      <c r="BU111" s="817"/>
      <c r="BV111" s="817">
        <v>32194</v>
      </c>
      <c r="BW111" s="817"/>
      <c r="BX111" s="817"/>
      <c r="BY111" s="817"/>
      <c r="BZ111" s="817"/>
      <c r="CA111" s="817">
        <v>25226</v>
      </c>
      <c r="CB111" s="817"/>
      <c r="CC111" s="817"/>
      <c r="CD111" s="817"/>
      <c r="CE111" s="817"/>
      <c r="CF111" s="872">
        <v>0.3</v>
      </c>
      <c r="CG111" s="873"/>
      <c r="CH111" s="873"/>
      <c r="CI111" s="873"/>
      <c r="CJ111" s="873"/>
      <c r="CK111" s="927"/>
      <c r="CL111" s="885"/>
      <c r="CM111" s="815" t="s">
        <v>451</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452</v>
      </c>
      <c r="DH111" s="817"/>
      <c r="DI111" s="817"/>
      <c r="DJ111" s="817"/>
      <c r="DK111" s="817"/>
      <c r="DL111" s="817" t="s">
        <v>131</v>
      </c>
      <c r="DM111" s="817"/>
      <c r="DN111" s="817"/>
      <c r="DO111" s="817"/>
      <c r="DP111" s="817"/>
      <c r="DQ111" s="817" t="s">
        <v>131</v>
      </c>
      <c r="DR111" s="817"/>
      <c r="DS111" s="817"/>
      <c r="DT111" s="817"/>
      <c r="DU111" s="817"/>
      <c r="DV111" s="794" t="s">
        <v>447</v>
      </c>
      <c r="DW111" s="794"/>
      <c r="DX111" s="794"/>
      <c r="DY111" s="794"/>
      <c r="DZ111" s="795"/>
    </row>
    <row r="112" spans="1:131" s="230" customFormat="1" ht="26.25" customHeight="1" x14ac:dyDescent="0.15">
      <c r="A112" s="919" t="s">
        <v>453</v>
      </c>
      <c r="B112" s="920"/>
      <c r="C112" s="752" t="s">
        <v>454</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131</v>
      </c>
      <c r="AB112" s="780"/>
      <c r="AC112" s="780"/>
      <c r="AD112" s="780"/>
      <c r="AE112" s="781"/>
      <c r="AF112" s="782" t="s">
        <v>422</v>
      </c>
      <c r="AG112" s="780"/>
      <c r="AH112" s="780"/>
      <c r="AI112" s="780"/>
      <c r="AJ112" s="781"/>
      <c r="AK112" s="782" t="s">
        <v>455</v>
      </c>
      <c r="AL112" s="780"/>
      <c r="AM112" s="780"/>
      <c r="AN112" s="780"/>
      <c r="AO112" s="781"/>
      <c r="AP112" s="821" t="s">
        <v>449</v>
      </c>
      <c r="AQ112" s="822"/>
      <c r="AR112" s="822"/>
      <c r="AS112" s="822"/>
      <c r="AT112" s="823"/>
      <c r="AU112" s="932"/>
      <c r="AV112" s="933"/>
      <c r="AW112" s="933"/>
      <c r="AX112" s="933"/>
      <c r="AY112" s="933"/>
      <c r="AZ112" s="815" t="s">
        <v>456</v>
      </c>
      <c r="BA112" s="752"/>
      <c r="BB112" s="752"/>
      <c r="BC112" s="752"/>
      <c r="BD112" s="752"/>
      <c r="BE112" s="752"/>
      <c r="BF112" s="752"/>
      <c r="BG112" s="752"/>
      <c r="BH112" s="752"/>
      <c r="BI112" s="752"/>
      <c r="BJ112" s="752"/>
      <c r="BK112" s="752"/>
      <c r="BL112" s="752"/>
      <c r="BM112" s="752"/>
      <c r="BN112" s="752"/>
      <c r="BO112" s="752"/>
      <c r="BP112" s="753"/>
      <c r="BQ112" s="816">
        <v>5059118</v>
      </c>
      <c r="BR112" s="817"/>
      <c r="BS112" s="817"/>
      <c r="BT112" s="817"/>
      <c r="BU112" s="817"/>
      <c r="BV112" s="817">
        <v>4684587</v>
      </c>
      <c r="BW112" s="817"/>
      <c r="BX112" s="817"/>
      <c r="BY112" s="817"/>
      <c r="BZ112" s="817"/>
      <c r="CA112" s="817">
        <v>4464286</v>
      </c>
      <c r="CB112" s="817"/>
      <c r="CC112" s="817"/>
      <c r="CD112" s="817"/>
      <c r="CE112" s="817"/>
      <c r="CF112" s="872">
        <v>60</v>
      </c>
      <c r="CG112" s="873"/>
      <c r="CH112" s="873"/>
      <c r="CI112" s="873"/>
      <c r="CJ112" s="873"/>
      <c r="CK112" s="927"/>
      <c r="CL112" s="885"/>
      <c r="CM112" s="815" t="s">
        <v>457</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449</v>
      </c>
      <c r="DH112" s="817"/>
      <c r="DI112" s="817"/>
      <c r="DJ112" s="817"/>
      <c r="DK112" s="817"/>
      <c r="DL112" s="817" t="s">
        <v>447</v>
      </c>
      <c r="DM112" s="817"/>
      <c r="DN112" s="817"/>
      <c r="DO112" s="817"/>
      <c r="DP112" s="817"/>
      <c r="DQ112" s="817" t="s">
        <v>449</v>
      </c>
      <c r="DR112" s="817"/>
      <c r="DS112" s="817"/>
      <c r="DT112" s="817"/>
      <c r="DU112" s="817"/>
      <c r="DV112" s="794" t="s">
        <v>422</v>
      </c>
      <c r="DW112" s="794"/>
      <c r="DX112" s="794"/>
      <c r="DY112" s="794"/>
      <c r="DZ112" s="795"/>
    </row>
    <row r="113" spans="1:130" s="230" customFormat="1" ht="26.25" customHeight="1" x14ac:dyDescent="0.15">
      <c r="A113" s="921"/>
      <c r="B113" s="922"/>
      <c r="C113" s="752" t="s">
        <v>458</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2">
        <v>421721</v>
      </c>
      <c r="AB113" s="913"/>
      <c r="AC113" s="913"/>
      <c r="AD113" s="913"/>
      <c r="AE113" s="914"/>
      <c r="AF113" s="915">
        <v>436391</v>
      </c>
      <c r="AG113" s="913"/>
      <c r="AH113" s="913"/>
      <c r="AI113" s="913"/>
      <c r="AJ113" s="914"/>
      <c r="AK113" s="915">
        <v>452447</v>
      </c>
      <c r="AL113" s="913"/>
      <c r="AM113" s="913"/>
      <c r="AN113" s="913"/>
      <c r="AO113" s="914"/>
      <c r="AP113" s="916">
        <v>6.1</v>
      </c>
      <c r="AQ113" s="917"/>
      <c r="AR113" s="917"/>
      <c r="AS113" s="917"/>
      <c r="AT113" s="918"/>
      <c r="AU113" s="932"/>
      <c r="AV113" s="933"/>
      <c r="AW113" s="933"/>
      <c r="AX113" s="933"/>
      <c r="AY113" s="933"/>
      <c r="AZ113" s="815" t="s">
        <v>459</v>
      </c>
      <c r="BA113" s="752"/>
      <c r="BB113" s="752"/>
      <c r="BC113" s="752"/>
      <c r="BD113" s="752"/>
      <c r="BE113" s="752"/>
      <c r="BF113" s="752"/>
      <c r="BG113" s="752"/>
      <c r="BH113" s="752"/>
      <c r="BI113" s="752"/>
      <c r="BJ113" s="752"/>
      <c r="BK113" s="752"/>
      <c r="BL113" s="752"/>
      <c r="BM113" s="752"/>
      <c r="BN113" s="752"/>
      <c r="BO113" s="752"/>
      <c r="BP113" s="753"/>
      <c r="BQ113" s="816">
        <v>1278843</v>
      </c>
      <c r="BR113" s="817"/>
      <c r="BS113" s="817"/>
      <c r="BT113" s="817"/>
      <c r="BU113" s="817"/>
      <c r="BV113" s="817">
        <v>1182955</v>
      </c>
      <c r="BW113" s="817"/>
      <c r="BX113" s="817"/>
      <c r="BY113" s="817"/>
      <c r="BZ113" s="817"/>
      <c r="CA113" s="817">
        <v>1055917</v>
      </c>
      <c r="CB113" s="817"/>
      <c r="CC113" s="817"/>
      <c r="CD113" s="817"/>
      <c r="CE113" s="817"/>
      <c r="CF113" s="872">
        <v>14.2</v>
      </c>
      <c r="CG113" s="873"/>
      <c r="CH113" s="873"/>
      <c r="CI113" s="873"/>
      <c r="CJ113" s="873"/>
      <c r="CK113" s="927"/>
      <c r="CL113" s="885"/>
      <c r="CM113" s="815" t="s">
        <v>460</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131</v>
      </c>
      <c r="DH113" s="780"/>
      <c r="DI113" s="780"/>
      <c r="DJ113" s="780"/>
      <c r="DK113" s="781"/>
      <c r="DL113" s="782" t="s">
        <v>447</v>
      </c>
      <c r="DM113" s="780"/>
      <c r="DN113" s="780"/>
      <c r="DO113" s="780"/>
      <c r="DP113" s="781"/>
      <c r="DQ113" s="782" t="s">
        <v>461</v>
      </c>
      <c r="DR113" s="780"/>
      <c r="DS113" s="780"/>
      <c r="DT113" s="780"/>
      <c r="DU113" s="781"/>
      <c r="DV113" s="821" t="s">
        <v>447</v>
      </c>
      <c r="DW113" s="822"/>
      <c r="DX113" s="822"/>
      <c r="DY113" s="822"/>
      <c r="DZ113" s="823"/>
    </row>
    <row r="114" spans="1:130" s="230" customFormat="1" ht="26.25" customHeight="1" x14ac:dyDescent="0.15">
      <c r="A114" s="921"/>
      <c r="B114" s="922"/>
      <c r="C114" s="752" t="s">
        <v>462</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169507</v>
      </c>
      <c r="AB114" s="780"/>
      <c r="AC114" s="780"/>
      <c r="AD114" s="780"/>
      <c r="AE114" s="781"/>
      <c r="AF114" s="782">
        <v>163195</v>
      </c>
      <c r="AG114" s="780"/>
      <c r="AH114" s="780"/>
      <c r="AI114" s="780"/>
      <c r="AJ114" s="781"/>
      <c r="AK114" s="782">
        <v>172851</v>
      </c>
      <c r="AL114" s="780"/>
      <c r="AM114" s="780"/>
      <c r="AN114" s="780"/>
      <c r="AO114" s="781"/>
      <c r="AP114" s="821">
        <v>2.2999999999999998</v>
      </c>
      <c r="AQ114" s="822"/>
      <c r="AR114" s="822"/>
      <c r="AS114" s="822"/>
      <c r="AT114" s="823"/>
      <c r="AU114" s="932"/>
      <c r="AV114" s="933"/>
      <c r="AW114" s="933"/>
      <c r="AX114" s="933"/>
      <c r="AY114" s="933"/>
      <c r="AZ114" s="815" t="s">
        <v>463</v>
      </c>
      <c r="BA114" s="752"/>
      <c r="BB114" s="752"/>
      <c r="BC114" s="752"/>
      <c r="BD114" s="752"/>
      <c r="BE114" s="752"/>
      <c r="BF114" s="752"/>
      <c r="BG114" s="752"/>
      <c r="BH114" s="752"/>
      <c r="BI114" s="752"/>
      <c r="BJ114" s="752"/>
      <c r="BK114" s="752"/>
      <c r="BL114" s="752"/>
      <c r="BM114" s="752"/>
      <c r="BN114" s="752"/>
      <c r="BO114" s="752"/>
      <c r="BP114" s="753"/>
      <c r="BQ114" s="816">
        <v>2379667</v>
      </c>
      <c r="BR114" s="817"/>
      <c r="BS114" s="817"/>
      <c r="BT114" s="817"/>
      <c r="BU114" s="817"/>
      <c r="BV114" s="817">
        <v>2360448</v>
      </c>
      <c r="BW114" s="817"/>
      <c r="BX114" s="817"/>
      <c r="BY114" s="817"/>
      <c r="BZ114" s="817"/>
      <c r="CA114" s="817">
        <v>2263069</v>
      </c>
      <c r="CB114" s="817"/>
      <c r="CC114" s="817"/>
      <c r="CD114" s="817"/>
      <c r="CE114" s="817"/>
      <c r="CF114" s="872">
        <v>30.4</v>
      </c>
      <c r="CG114" s="873"/>
      <c r="CH114" s="873"/>
      <c r="CI114" s="873"/>
      <c r="CJ114" s="873"/>
      <c r="CK114" s="927"/>
      <c r="CL114" s="885"/>
      <c r="CM114" s="815" t="s">
        <v>464</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449</v>
      </c>
      <c r="DH114" s="780"/>
      <c r="DI114" s="780"/>
      <c r="DJ114" s="780"/>
      <c r="DK114" s="781"/>
      <c r="DL114" s="782" t="s">
        <v>131</v>
      </c>
      <c r="DM114" s="780"/>
      <c r="DN114" s="780"/>
      <c r="DO114" s="780"/>
      <c r="DP114" s="781"/>
      <c r="DQ114" s="782" t="s">
        <v>455</v>
      </c>
      <c r="DR114" s="780"/>
      <c r="DS114" s="780"/>
      <c r="DT114" s="780"/>
      <c r="DU114" s="781"/>
      <c r="DV114" s="821" t="s">
        <v>447</v>
      </c>
      <c r="DW114" s="822"/>
      <c r="DX114" s="822"/>
      <c r="DY114" s="822"/>
      <c r="DZ114" s="823"/>
    </row>
    <row r="115" spans="1:130" s="230" customFormat="1" ht="26.25" customHeight="1" x14ac:dyDescent="0.15">
      <c r="A115" s="921"/>
      <c r="B115" s="922"/>
      <c r="C115" s="752" t="s">
        <v>465</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2">
        <v>7273</v>
      </c>
      <c r="AB115" s="913"/>
      <c r="AC115" s="913"/>
      <c r="AD115" s="913"/>
      <c r="AE115" s="914"/>
      <c r="AF115" s="915">
        <v>7174</v>
      </c>
      <c r="AG115" s="913"/>
      <c r="AH115" s="913"/>
      <c r="AI115" s="913"/>
      <c r="AJ115" s="914"/>
      <c r="AK115" s="915">
        <v>6968</v>
      </c>
      <c r="AL115" s="913"/>
      <c r="AM115" s="913"/>
      <c r="AN115" s="913"/>
      <c r="AO115" s="914"/>
      <c r="AP115" s="916">
        <v>0.1</v>
      </c>
      <c r="AQ115" s="917"/>
      <c r="AR115" s="917"/>
      <c r="AS115" s="917"/>
      <c r="AT115" s="918"/>
      <c r="AU115" s="932"/>
      <c r="AV115" s="933"/>
      <c r="AW115" s="933"/>
      <c r="AX115" s="933"/>
      <c r="AY115" s="933"/>
      <c r="AZ115" s="815" t="s">
        <v>466</v>
      </c>
      <c r="BA115" s="752"/>
      <c r="BB115" s="752"/>
      <c r="BC115" s="752"/>
      <c r="BD115" s="752"/>
      <c r="BE115" s="752"/>
      <c r="BF115" s="752"/>
      <c r="BG115" s="752"/>
      <c r="BH115" s="752"/>
      <c r="BI115" s="752"/>
      <c r="BJ115" s="752"/>
      <c r="BK115" s="752"/>
      <c r="BL115" s="752"/>
      <c r="BM115" s="752"/>
      <c r="BN115" s="752"/>
      <c r="BO115" s="752"/>
      <c r="BP115" s="753"/>
      <c r="BQ115" s="816" t="s">
        <v>449</v>
      </c>
      <c r="BR115" s="817"/>
      <c r="BS115" s="817"/>
      <c r="BT115" s="817"/>
      <c r="BU115" s="817"/>
      <c r="BV115" s="817">
        <v>2456</v>
      </c>
      <c r="BW115" s="817"/>
      <c r="BX115" s="817"/>
      <c r="BY115" s="817"/>
      <c r="BZ115" s="817"/>
      <c r="CA115" s="817" t="s">
        <v>422</v>
      </c>
      <c r="CB115" s="817"/>
      <c r="CC115" s="817"/>
      <c r="CD115" s="817"/>
      <c r="CE115" s="817"/>
      <c r="CF115" s="872" t="s">
        <v>449</v>
      </c>
      <c r="CG115" s="873"/>
      <c r="CH115" s="873"/>
      <c r="CI115" s="873"/>
      <c r="CJ115" s="873"/>
      <c r="CK115" s="927"/>
      <c r="CL115" s="885"/>
      <c r="CM115" s="815" t="s">
        <v>467</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131</v>
      </c>
      <c r="DH115" s="780"/>
      <c r="DI115" s="780"/>
      <c r="DJ115" s="780"/>
      <c r="DK115" s="781"/>
      <c r="DL115" s="782" t="s">
        <v>447</v>
      </c>
      <c r="DM115" s="780"/>
      <c r="DN115" s="780"/>
      <c r="DO115" s="780"/>
      <c r="DP115" s="781"/>
      <c r="DQ115" s="782" t="s">
        <v>449</v>
      </c>
      <c r="DR115" s="780"/>
      <c r="DS115" s="780"/>
      <c r="DT115" s="780"/>
      <c r="DU115" s="781"/>
      <c r="DV115" s="821" t="s">
        <v>449</v>
      </c>
      <c r="DW115" s="822"/>
      <c r="DX115" s="822"/>
      <c r="DY115" s="822"/>
      <c r="DZ115" s="823"/>
    </row>
    <row r="116" spans="1:130" s="230" customFormat="1" ht="26.25" customHeight="1" x14ac:dyDescent="0.15">
      <c r="A116" s="923"/>
      <c r="B116" s="924"/>
      <c r="C116" s="819" t="s">
        <v>468</v>
      </c>
      <c r="D116" s="819"/>
      <c r="E116" s="819"/>
      <c r="F116" s="819"/>
      <c r="G116" s="819"/>
      <c r="H116" s="819"/>
      <c r="I116" s="819"/>
      <c r="J116" s="819"/>
      <c r="K116" s="819"/>
      <c r="L116" s="819"/>
      <c r="M116" s="819"/>
      <c r="N116" s="819"/>
      <c r="O116" s="819"/>
      <c r="P116" s="819"/>
      <c r="Q116" s="819"/>
      <c r="R116" s="819"/>
      <c r="S116" s="819"/>
      <c r="T116" s="819"/>
      <c r="U116" s="819"/>
      <c r="V116" s="819"/>
      <c r="W116" s="819"/>
      <c r="X116" s="819"/>
      <c r="Y116" s="819"/>
      <c r="Z116" s="820"/>
      <c r="AA116" s="779" t="s">
        <v>131</v>
      </c>
      <c r="AB116" s="780"/>
      <c r="AC116" s="780"/>
      <c r="AD116" s="780"/>
      <c r="AE116" s="781"/>
      <c r="AF116" s="782" t="s">
        <v>131</v>
      </c>
      <c r="AG116" s="780"/>
      <c r="AH116" s="780"/>
      <c r="AI116" s="780"/>
      <c r="AJ116" s="781"/>
      <c r="AK116" s="782" t="s">
        <v>131</v>
      </c>
      <c r="AL116" s="780"/>
      <c r="AM116" s="780"/>
      <c r="AN116" s="780"/>
      <c r="AO116" s="781"/>
      <c r="AP116" s="821" t="s">
        <v>131</v>
      </c>
      <c r="AQ116" s="822"/>
      <c r="AR116" s="822"/>
      <c r="AS116" s="822"/>
      <c r="AT116" s="823"/>
      <c r="AU116" s="932"/>
      <c r="AV116" s="933"/>
      <c r="AW116" s="933"/>
      <c r="AX116" s="933"/>
      <c r="AY116" s="933"/>
      <c r="AZ116" s="909" t="s">
        <v>469</v>
      </c>
      <c r="BA116" s="910"/>
      <c r="BB116" s="910"/>
      <c r="BC116" s="910"/>
      <c r="BD116" s="910"/>
      <c r="BE116" s="910"/>
      <c r="BF116" s="910"/>
      <c r="BG116" s="910"/>
      <c r="BH116" s="910"/>
      <c r="BI116" s="910"/>
      <c r="BJ116" s="910"/>
      <c r="BK116" s="910"/>
      <c r="BL116" s="910"/>
      <c r="BM116" s="910"/>
      <c r="BN116" s="910"/>
      <c r="BO116" s="910"/>
      <c r="BP116" s="911"/>
      <c r="BQ116" s="816" t="s">
        <v>447</v>
      </c>
      <c r="BR116" s="817"/>
      <c r="BS116" s="817"/>
      <c r="BT116" s="817"/>
      <c r="BU116" s="817"/>
      <c r="BV116" s="817" t="s">
        <v>422</v>
      </c>
      <c r="BW116" s="817"/>
      <c r="BX116" s="817"/>
      <c r="BY116" s="817"/>
      <c r="BZ116" s="817"/>
      <c r="CA116" s="817" t="s">
        <v>131</v>
      </c>
      <c r="CB116" s="817"/>
      <c r="CC116" s="817"/>
      <c r="CD116" s="817"/>
      <c r="CE116" s="817"/>
      <c r="CF116" s="872" t="s">
        <v>449</v>
      </c>
      <c r="CG116" s="873"/>
      <c r="CH116" s="873"/>
      <c r="CI116" s="873"/>
      <c r="CJ116" s="873"/>
      <c r="CK116" s="927"/>
      <c r="CL116" s="885"/>
      <c r="CM116" s="815" t="s">
        <v>470</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422</v>
      </c>
      <c r="DH116" s="780"/>
      <c r="DI116" s="780"/>
      <c r="DJ116" s="780"/>
      <c r="DK116" s="781"/>
      <c r="DL116" s="782" t="s">
        <v>131</v>
      </c>
      <c r="DM116" s="780"/>
      <c r="DN116" s="780"/>
      <c r="DO116" s="780"/>
      <c r="DP116" s="781"/>
      <c r="DQ116" s="782" t="s">
        <v>422</v>
      </c>
      <c r="DR116" s="780"/>
      <c r="DS116" s="780"/>
      <c r="DT116" s="780"/>
      <c r="DU116" s="781"/>
      <c r="DV116" s="821" t="s">
        <v>447</v>
      </c>
      <c r="DW116" s="822"/>
      <c r="DX116" s="822"/>
      <c r="DY116" s="822"/>
      <c r="DZ116" s="823"/>
    </row>
    <row r="117" spans="1:130" s="230" customFormat="1" ht="26.25" customHeight="1" x14ac:dyDescent="0.15">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54" t="s">
        <v>471</v>
      </c>
      <c r="Z117" s="897"/>
      <c r="AA117" s="902">
        <v>2171527</v>
      </c>
      <c r="AB117" s="903"/>
      <c r="AC117" s="903"/>
      <c r="AD117" s="903"/>
      <c r="AE117" s="904"/>
      <c r="AF117" s="905">
        <v>2094959</v>
      </c>
      <c r="AG117" s="903"/>
      <c r="AH117" s="903"/>
      <c r="AI117" s="903"/>
      <c r="AJ117" s="904"/>
      <c r="AK117" s="905">
        <v>2066531</v>
      </c>
      <c r="AL117" s="903"/>
      <c r="AM117" s="903"/>
      <c r="AN117" s="903"/>
      <c r="AO117" s="904"/>
      <c r="AP117" s="906"/>
      <c r="AQ117" s="907"/>
      <c r="AR117" s="907"/>
      <c r="AS117" s="907"/>
      <c r="AT117" s="908"/>
      <c r="AU117" s="932"/>
      <c r="AV117" s="933"/>
      <c r="AW117" s="933"/>
      <c r="AX117" s="933"/>
      <c r="AY117" s="933"/>
      <c r="AZ117" s="860" t="s">
        <v>472</v>
      </c>
      <c r="BA117" s="861"/>
      <c r="BB117" s="861"/>
      <c r="BC117" s="861"/>
      <c r="BD117" s="861"/>
      <c r="BE117" s="861"/>
      <c r="BF117" s="861"/>
      <c r="BG117" s="861"/>
      <c r="BH117" s="861"/>
      <c r="BI117" s="861"/>
      <c r="BJ117" s="861"/>
      <c r="BK117" s="861"/>
      <c r="BL117" s="861"/>
      <c r="BM117" s="861"/>
      <c r="BN117" s="861"/>
      <c r="BO117" s="861"/>
      <c r="BP117" s="862"/>
      <c r="BQ117" s="816" t="s">
        <v>131</v>
      </c>
      <c r="BR117" s="817"/>
      <c r="BS117" s="817"/>
      <c r="BT117" s="817"/>
      <c r="BU117" s="817"/>
      <c r="BV117" s="817" t="s">
        <v>131</v>
      </c>
      <c r="BW117" s="817"/>
      <c r="BX117" s="817"/>
      <c r="BY117" s="817"/>
      <c r="BZ117" s="817"/>
      <c r="CA117" s="817" t="s">
        <v>131</v>
      </c>
      <c r="CB117" s="817"/>
      <c r="CC117" s="817"/>
      <c r="CD117" s="817"/>
      <c r="CE117" s="817"/>
      <c r="CF117" s="872" t="s">
        <v>131</v>
      </c>
      <c r="CG117" s="873"/>
      <c r="CH117" s="873"/>
      <c r="CI117" s="873"/>
      <c r="CJ117" s="873"/>
      <c r="CK117" s="927"/>
      <c r="CL117" s="885"/>
      <c r="CM117" s="815" t="s">
        <v>473</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131</v>
      </c>
      <c r="DH117" s="780"/>
      <c r="DI117" s="780"/>
      <c r="DJ117" s="780"/>
      <c r="DK117" s="781"/>
      <c r="DL117" s="782" t="s">
        <v>131</v>
      </c>
      <c r="DM117" s="780"/>
      <c r="DN117" s="780"/>
      <c r="DO117" s="780"/>
      <c r="DP117" s="781"/>
      <c r="DQ117" s="782" t="s">
        <v>449</v>
      </c>
      <c r="DR117" s="780"/>
      <c r="DS117" s="780"/>
      <c r="DT117" s="780"/>
      <c r="DU117" s="781"/>
      <c r="DV117" s="821" t="s">
        <v>449</v>
      </c>
      <c r="DW117" s="822"/>
      <c r="DX117" s="822"/>
      <c r="DY117" s="822"/>
      <c r="DZ117" s="823"/>
    </row>
    <row r="118" spans="1:130" s="230" customFormat="1" ht="26.25" customHeight="1" x14ac:dyDescent="0.15">
      <c r="A118" s="895" t="s">
        <v>442</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439</v>
      </c>
      <c r="AB118" s="896"/>
      <c r="AC118" s="896"/>
      <c r="AD118" s="896"/>
      <c r="AE118" s="897"/>
      <c r="AF118" s="898" t="s">
        <v>440</v>
      </c>
      <c r="AG118" s="896"/>
      <c r="AH118" s="896"/>
      <c r="AI118" s="896"/>
      <c r="AJ118" s="897"/>
      <c r="AK118" s="898" t="s">
        <v>312</v>
      </c>
      <c r="AL118" s="896"/>
      <c r="AM118" s="896"/>
      <c r="AN118" s="896"/>
      <c r="AO118" s="897"/>
      <c r="AP118" s="899" t="s">
        <v>441</v>
      </c>
      <c r="AQ118" s="900"/>
      <c r="AR118" s="900"/>
      <c r="AS118" s="900"/>
      <c r="AT118" s="901"/>
      <c r="AU118" s="932"/>
      <c r="AV118" s="933"/>
      <c r="AW118" s="933"/>
      <c r="AX118" s="933"/>
      <c r="AY118" s="933"/>
      <c r="AZ118" s="818" t="s">
        <v>474</v>
      </c>
      <c r="BA118" s="819"/>
      <c r="BB118" s="819"/>
      <c r="BC118" s="819"/>
      <c r="BD118" s="819"/>
      <c r="BE118" s="819"/>
      <c r="BF118" s="819"/>
      <c r="BG118" s="819"/>
      <c r="BH118" s="819"/>
      <c r="BI118" s="819"/>
      <c r="BJ118" s="819"/>
      <c r="BK118" s="819"/>
      <c r="BL118" s="819"/>
      <c r="BM118" s="819"/>
      <c r="BN118" s="819"/>
      <c r="BO118" s="819"/>
      <c r="BP118" s="820"/>
      <c r="BQ118" s="856" t="s">
        <v>131</v>
      </c>
      <c r="BR118" s="857"/>
      <c r="BS118" s="857"/>
      <c r="BT118" s="857"/>
      <c r="BU118" s="857"/>
      <c r="BV118" s="857" t="s">
        <v>449</v>
      </c>
      <c r="BW118" s="857"/>
      <c r="BX118" s="857"/>
      <c r="BY118" s="857"/>
      <c r="BZ118" s="857"/>
      <c r="CA118" s="857" t="s">
        <v>131</v>
      </c>
      <c r="CB118" s="857"/>
      <c r="CC118" s="857"/>
      <c r="CD118" s="857"/>
      <c r="CE118" s="857"/>
      <c r="CF118" s="872" t="s">
        <v>449</v>
      </c>
      <c r="CG118" s="873"/>
      <c r="CH118" s="873"/>
      <c r="CI118" s="873"/>
      <c r="CJ118" s="873"/>
      <c r="CK118" s="927"/>
      <c r="CL118" s="885"/>
      <c r="CM118" s="815" t="s">
        <v>475</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131</v>
      </c>
      <c r="DH118" s="780"/>
      <c r="DI118" s="780"/>
      <c r="DJ118" s="780"/>
      <c r="DK118" s="781"/>
      <c r="DL118" s="782" t="s">
        <v>449</v>
      </c>
      <c r="DM118" s="780"/>
      <c r="DN118" s="780"/>
      <c r="DO118" s="780"/>
      <c r="DP118" s="781"/>
      <c r="DQ118" s="782" t="s">
        <v>449</v>
      </c>
      <c r="DR118" s="780"/>
      <c r="DS118" s="780"/>
      <c r="DT118" s="780"/>
      <c r="DU118" s="781"/>
      <c r="DV118" s="821" t="s">
        <v>131</v>
      </c>
      <c r="DW118" s="822"/>
      <c r="DX118" s="822"/>
      <c r="DY118" s="822"/>
      <c r="DZ118" s="823"/>
    </row>
    <row r="119" spans="1:130" s="230" customFormat="1" ht="26.25" customHeight="1" x14ac:dyDescent="0.15">
      <c r="A119" s="882" t="s">
        <v>445</v>
      </c>
      <c r="B119" s="883"/>
      <c r="C119" s="840" t="s">
        <v>446</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131</v>
      </c>
      <c r="AB119" s="889"/>
      <c r="AC119" s="889"/>
      <c r="AD119" s="889"/>
      <c r="AE119" s="890"/>
      <c r="AF119" s="891" t="s">
        <v>449</v>
      </c>
      <c r="AG119" s="889"/>
      <c r="AH119" s="889"/>
      <c r="AI119" s="889"/>
      <c r="AJ119" s="890"/>
      <c r="AK119" s="891" t="s">
        <v>131</v>
      </c>
      <c r="AL119" s="889"/>
      <c r="AM119" s="889"/>
      <c r="AN119" s="889"/>
      <c r="AO119" s="890"/>
      <c r="AP119" s="892" t="s">
        <v>131</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54" t="s">
        <v>476</v>
      </c>
      <c r="BP119" s="855"/>
      <c r="BQ119" s="856">
        <v>21577899</v>
      </c>
      <c r="BR119" s="857"/>
      <c r="BS119" s="857"/>
      <c r="BT119" s="857"/>
      <c r="BU119" s="857"/>
      <c r="BV119" s="857">
        <v>20818707</v>
      </c>
      <c r="BW119" s="857"/>
      <c r="BX119" s="857"/>
      <c r="BY119" s="857"/>
      <c r="BZ119" s="857"/>
      <c r="CA119" s="857">
        <v>19614182</v>
      </c>
      <c r="CB119" s="857"/>
      <c r="CC119" s="857"/>
      <c r="CD119" s="857"/>
      <c r="CE119" s="857"/>
      <c r="CF119" s="748"/>
      <c r="CG119" s="749"/>
      <c r="CH119" s="749"/>
      <c r="CI119" s="749"/>
      <c r="CJ119" s="853"/>
      <c r="CK119" s="928"/>
      <c r="CL119" s="887"/>
      <c r="CM119" s="818" t="s">
        <v>477</v>
      </c>
      <c r="CN119" s="819"/>
      <c r="CO119" s="819"/>
      <c r="CP119" s="819"/>
      <c r="CQ119" s="819"/>
      <c r="CR119" s="819"/>
      <c r="CS119" s="819"/>
      <c r="CT119" s="819"/>
      <c r="CU119" s="819"/>
      <c r="CV119" s="819"/>
      <c r="CW119" s="819"/>
      <c r="CX119" s="819"/>
      <c r="CY119" s="819"/>
      <c r="CZ119" s="819"/>
      <c r="DA119" s="819"/>
      <c r="DB119" s="819"/>
      <c r="DC119" s="819"/>
      <c r="DD119" s="819"/>
      <c r="DE119" s="819"/>
      <c r="DF119" s="820"/>
      <c r="DG119" s="763">
        <v>39161</v>
      </c>
      <c r="DH119" s="764"/>
      <c r="DI119" s="764"/>
      <c r="DJ119" s="764"/>
      <c r="DK119" s="765"/>
      <c r="DL119" s="766">
        <v>32194</v>
      </c>
      <c r="DM119" s="764"/>
      <c r="DN119" s="764"/>
      <c r="DO119" s="764"/>
      <c r="DP119" s="765"/>
      <c r="DQ119" s="766">
        <v>25226</v>
      </c>
      <c r="DR119" s="764"/>
      <c r="DS119" s="764"/>
      <c r="DT119" s="764"/>
      <c r="DU119" s="765"/>
      <c r="DV119" s="828">
        <v>0.3</v>
      </c>
      <c r="DW119" s="829"/>
      <c r="DX119" s="829"/>
      <c r="DY119" s="829"/>
      <c r="DZ119" s="830"/>
    </row>
    <row r="120" spans="1:130" s="230" customFormat="1" ht="26.25" customHeight="1" x14ac:dyDescent="0.15">
      <c r="A120" s="884"/>
      <c r="B120" s="885"/>
      <c r="C120" s="815" t="s">
        <v>451</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131</v>
      </c>
      <c r="AB120" s="780"/>
      <c r="AC120" s="780"/>
      <c r="AD120" s="780"/>
      <c r="AE120" s="781"/>
      <c r="AF120" s="782" t="s">
        <v>131</v>
      </c>
      <c r="AG120" s="780"/>
      <c r="AH120" s="780"/>
      <c r="AI120" s="780"/>
      <c r="AJ120" s="781"/>
      <c r="AK120" s="782" t="s">
        <v>131</v>
      </c>
      <c r="AL120" s="780"/>
      <c r="AM120" s="780"/>
      <c r="AN120" s="780"/>
      <c r="AO120" s="781"/>
      <c r="AP120" s="821" t="s">
        <v>131</v>
      </c>
      <c r="AQ120" s="822"/>
      <c r="AR120" s="822"/>
      <c r="AS120" s="822"/>
      <c r="AT120" s="823"/>
      <c r="AU120" s="874" t="s">
        <v>478</v>
      </c>
      <c r="AV120" s="875"/>
      <c r="AW120" s="875"/>
      <c r="AX120" s="875"/>
      <c r="AY120" s="876"/>
      <c r="AZ120" s="840" t="s">
        <v>479</v>
      </c>
      <c r="BA120" s="808"/>
      <c r="BB120" s="808"/>
      <c r="BC120" s="808"/>
      <c r="BD120" s="808"/>
      <c r="BE120" s="808"/>
      <c r="BF120" s="808"/>
      <c r="BG120" s="808"/>
      <c r="BH120" s="808"/>
      <c r="BI120" s="808"/>
      <c r="BJ120" s="808"/>
      <c r="BK120" s="808"/>
      <c r="BL120" s="808"/>
      <c r="BM120" s="808"/>
      <c r="BN120" s="808"/>
      <c r="BO120" s="808"/>
      <c r="BP120" s="809"/>
      <c r="BQ120" s="841">
        <v>4547345</v>
      </c>
      <c r="BR120" s="825"/>
      <c r="BS120" s="825"/>
      <c r="BT120" s="825"/>
      <c r="BU120" s="825"/>
      <c r="BV120" s="825">
        <v>4882781</v>
      </c>
      <c r="BW120" s="825"/>
      <c r="BX120" s="825"/>
      <c r="BY120" s="825"/>
      <c r="BZ120" s="825"/>
      <c r="CA120" s="825">
        <v>5352144</v>
      </c>
      <c r="CB120" s="825"/>
      <c r="CC120" s="825"/>
      <c r="CD120" s="825"/>
      <c r="CE120" s="825"/>
      <c r="CF120" s="863">
        <v>71.900000000000006</v>
      </c>
      <c r="CG120" s="864"/>
      <c r="CH120" s="864"/>
      <c r="CI120" s="864"/>
      <c r="CJ120" s="864"/>
      <c r="CK120" s="865" t="s">
        <v>480</v>
      </c>
      <c r="CL120" s="832"/>
      <c r="CM120" s="832"/>
      <c r="CN120" s="832"/>
      <c r="CO120" s="833"/>
      <c r="CP120" s="869" t="s">
        <v>416</v>
      </c>
      <c r="CQ120" s="870"/>
      <c r="CR120" s="870"/>
      <c r="CS120" s="870"/>
      <c r="CT120" s="870"/>
      <c r="CU120" s="870"/>
      <c r="CV120" s="870"/>
      <c r="CW120" s="870"/>
      <c r="CX120" s="870"/>
      <c r="CY120" s="870"/>
      <c r="CZ120" s="870"/>
      <c r="DA120" s="870"/>
      <c r="DB120" s="870"/>
      <c r="DC120" s="870"/>
      <c r="DD120" s="870"/>
      <c r="DE120" s="870"/>
      <c r="DF120" s="871"/>
      <c r="DG120" s="841">
        <v>4747076</v>
      </c>
      <c r="DH120" s="825"/>
      <c r="DI120" s="825"/>
      <c r="DJ120" s="825"/>
      <c r="DK120" s="825"/>
      <c r="DL120" s="825">
        <v>4377725</v>
      </c>
      <c r="DM120" s="825"/>
      <c r="DN120" s="825"/>
      <c r="DO120" s="825"/>
      <c r="DP120" s="825"/>
      <c r="DQ120" s="825">
        <v>4167607</v>
      </c>
      <c r="DR120" s="825"/>
      <c r="DS120" s="825"/>
      <c r="DT120" s="825"/>
      <c r="DU120" s="825"/>
      <c r="DV120" s="826">
        <v>56</v>
      </c>
      <c r="DW120" s="826"/>
      <c r="DX120" s="826"/>
      <c r="DY120" s="826"/>
      <c r="DZ120" s="827"/>
    </row>
    <row r="121" spans="1:130" s="230" customFormat="1" ht="26.25" customHeight="1" x14ac:dyDescent="0.15">
      <c r="A121" s="884"/>
      <c r="B121" s="885"/>
      <c r="C121" s="860" t="s">
        <v>481</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9" t="s">
        <v>131</v>
      </c>
      <c r="AB121" s="780"/>
      <c r="AC121" s="780"/>
      <c r="AD121" s="780"/>
      <c r="AE121" s="781"/>
      <c r="AF121" s="782" t="s">
        <v>131</v>
      </c>
      <c r="AG121" s="780"/>
      <c r="AH121" s="780"/>
      <c r="AI121" s="780"/>
      <c r="AJ121" s="781"/>
      <c r="AK121" s="782" t="s">
        <v>131</v>
      </c>
      <c r="AL121" s="780"/>
      <c r="AM121" s="780"/>
      <c r="AN121" s="780"/>
      <c r="AO121" s="781"/>
      <c r="AP121" s="821" t="s">
        <v>131</v>
      </c>
      <c r="AQ121" s="822"/>
      <c r="AR121" s="822"/>
      <c r="AS121" s="822"/>
      <c r="AT121" s="823"/>
      <c r="AU121" s="877"/>
      <c r="AV121" s="878"/>
      <c r="AW121" s="878"/>
      <c r="AX121" s="878"/>
      <c r="AY121" s="879"/>
      <c r="AZ121" s="815" t="s">
        <v>482</v>
      </c>
      <c r="BA121" s="752"/>
      <c r="BB121" s="752"/>
      <c r="BC121" s="752"/>
      <c r="BD121" s="752"/>
      <c r="BE121" s="752"/>
      <c r="BF121" s="752"/>
      <c r="BG121" s="752"/>
      <c r="BH121" s="752"/>
      <c r="BI121" s="752"/>
      <c r="BJ121" s="752"/>
      <c r="BK121" s="752"/>
      <c r="BL121" s="752"/>
      <c r="BM121" s="752"/>
      <c r="BN121" s="752"/>
      <c r="BO121" s="752"/>
      <c r="BP121" s="753"/>
      <c r="BQ121" s="816">
        <v>402664</v>
      </c>
      <c r="BR121" s="817"/>
      <c r="BS121" s="817"/>
      <c r="BT121" s="817"/>
      <c r="BU121" s="817"/>
      <c r="BV121" s="817">
        <v>354167</v>
      </c>
      <c r="BW121" s="817"/>
      <c r="BX121" s="817"/>
      <c r="BY121" s="817"/>
      <c r="BZ121" s="817"/>
      <c r="CA121" s="817">
        <v>303324</v>
      </c>
      <c r="CB121" s="817"/>
      <c r="CC121" s="817"/>
      <c r="CD121" s="817"/>
      <c r="CE121" s="817"/>
      <c r="CF121" s="872">
        <v>4.0999999999999996</v>
      </c>
      <c r="CG121" s="873"/>
      <c r="CH121" s="873"/>
      <c r="CI121" s="873"/>
      <c r="CJ121" s="873"/>
      <c r="CK121" s="866"/>
      <c r="CL121" s="835"/>
      <c r="CM121" s="835"/>
      <c r="CN121" s="835"/>
      <c r="CO121" s="836"/>
      <c r="CP121" s="844" t="s">
        <v>483</v>
      </c>
      <c r="CQ121" s="845"/>
      <c r="CR121" s="845"/>
      <c r="CS121" s="845"/>
      <c r="CT121" s="845"/>
      <c r="CU121" s="845"/>
      <c r="CV121" s="845"/>
      <c r="CW121" s="845"/>
      <c r="CX121" s="845"/>
      <c r="CY121" s="845"/>
      <c r="CZ121" s="845"/>
      <c r="DA121" s="845"/>
      <c r="DB121" s="845"/>
      <c r="DC121" s="845"/>
      <c r="DD121" s="845"/>
      <c r="DE121" s="845"/>
      <c r="DF121" s="846"/>
      <c r="DG121" s="816">
        <v>279200</v>
      </c>
      <c r="DH121" s="817"/>
      <c r="DI121" s="817"/>
      <c r="DJ121" s="817"/>
      <c r="DK121" s="817"/>
      <c r="DL121" s="817">
        <v>276947</v>
      </c>
      <c r="DM121" s="817"/>
      <c r="DN121" s="817"/>
      <c r="DO121" s="817"/>
      <c r="DP121" s="817"/>
      <c r="DQ121" s="817">
        <v>269695</v>
      </c>
      <c r="DR121" s="817"/>
      <c r="DS121" s="817"/>
      <c r="DT121" s="817"/>
      <c r="DU121" s="817"/>
      <c r="DV121" s="794">
        <v>3.6</v>
      </c>
      <c r="DW121" s="794"/>
      <c r="DX121" s="794"/>
      <c r="DY121" s="794"/>
      <c r="DZ121" s="795"/>
    </row>
    <row r="122" spans="1:130" s="230" customFormat="1" ht="26.25" customHeight="1" x14ac:dyDescent="0.15">
      <c r="A122" s="884"/>
      <c r="B122" s="885"/>
      <c r="C122" s="815" t="s">
        <v>464</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131</v>
      </c>
      <c r="AB122" s="780"/>
      <c r="AC122" s="780"/>
      <c r="AD122" s="780"/>
      <c r="AE122" s="781"/>
      <c r="AF122" s="782" t="s">
        <v>131</v>
      </c>
      <c r="AG122" s="780"/>
      <c r="AH122" s="780"/>
      <c r="AI122" s="780"/>
      <c r="AJ122" s="781"/>
      <c r="AK122" s="782" t="s">
        <v>131</v>
      </c>
      <c r="AL122" s="780"/>
      <c r="AM122" s="780"/>
      <c r="AN122" s="780"/>
      <c r="AO122" s="781"/>
      <c r="AP122" s="821" t="s">
        <v>131</v>
      </c>
      <c r="AQ122" s="822"/>
      <c r="AR122" s="822"/>
      <c r="AS122" s="822"/>
      <c r="AT122" s="823"/>
      <c r="AU122" s="877"/>
      <c r="AV122" s="878"/>
      <c r="AW122" s="878"/>
      <c r="AX122" s="878"/>
      <c r="AY122" s="879"/>
      <c r="AZ122" s="818" t="s">
        <v>484</v>
      </c>
      <c r="BA122" s="819"/>
      <c r="BB122" s="819"/>
      <c r="BC122" s="819"/>
      <c r="BD122" s="819"/>
      <c r="BE122" s="819"/>
      <c r="BF122" s="819"/>
      <c r="BG122" s="819"/>
      <c r="BH122" s="819"/>
      <c r="BI122" s="819"/>
      <c r="BJ122" s="819"/>
      <c r="BK122" s="819"/>
      <c r="BL122" s="819"/>
      <c r="BM122" s="819"/>
      <c r="BN122" s="819"/>
      <c r="BO122" s="819"/>
      <c r="BP122" s="820"/>
      <c r="BQ122" s="856">
        <v>13583596</v>
      </c>
      <c r="BR122" s="857"/>
      <c r="BS122" s="857"/>
      <c r="BT122" s="857"/>
      <c r="BU122" s="857"/>
      <c r="BV122" s="857">
        <v>13147844</v>
      </c>
      <c r="BW122" s="857"/>
      <c r="BX122" s="857"/>
      <c r="BY122" s="857"/>
      <c r="BZ122" s="857"/>
      <c r="CA122" s="857">
        <v>12318432</v>
      </c>
      <c r="CB122" s="857"/>
      <c r="CC122" s="857"/>
      <c r="CD122" s="857"/>
      <c r="CE122" s="857"/>
      <c r="CF122" s="858">
        <v>165.6</v>
      </c>
      <c r="CG122" s="859"/>
      <c r="CH122" s="859"/>
      <c r="CI122" s="859"/>
      <c r="CJ122" s="859"/>
      <c r="CK122" s="866"/>
      <c r="CL122" s="835"/>
      <c r="CM122" s="835"/>
      <c r="CN122" s="835"/>
      <c r="CO122" s="836"/>
      <c r="CP122" s="844" t="s">
        <v>485</v>
      </c>
      <c r="CQ122" s="845"/>
      <c r="CR122" s="845"/>
      <c r="CS122" s="845"/>
      <c r="CT122" s="845"/>
      <c r="CU122" s="845"/>
      <c r="CV122" s="845"/>
      <c r="CW122" s="845"/>
      <c r="CX122" s="845"/>
      <c r="CY122" s="845"/>
      <c r="CZ122" s="845"/>
      <c r="DA122" s="845"/>
      <c r="DB122" s="845"/>
      <c r="DC122" s="845"/>
      <c r="DD122" s="845"/>
      <c r="DE122" s="845"/>
      <c r="DF122" s="846"/>
      <c r="DG122" s="816">
        <v>32842</v>
      </c>
      <c r="DH122" s="817"/>
      <c r="DI122" s="817"/>
      <c r="DJ122" s="817"/>
      <c r="DK122" s="817"/>
      <c r="DL122" s="817">
        <v>29915</v>
      </c>
      <c r="DM122" s="817"/>
      <c r="DN122" s="817"/>
      <c r="DO122" s="817"/>
      <c r="DP122" s="817"/>
      <c r="DQ122" s="817">
        <v>26984</v>
      </c>
      <c r="DR122" s="817"/>
      <c r="DS122" s="817"/>
      <c r="DT122" s="817"/>
      <c r="DU122" s="817"/>
      <c r="DV122" s="794">
        <v>0.4</v>
      </c>
      <c r="DW122" s="794"/>
      <c r="DX122" s="794"/>
      <c r="DY122" s="794"/>
      <c r="DZ122" s="795"/>
    </row>
    <row r="123" spans="1:130" s="230" customFormat="1" ht="26.25" customHeight="1" x14ac:dyDescent="0.15">
      <c r="A123" s="884"/>
      <c r="B123" s="885"/>
      <c r="C123" s="815" t="s">
        <v>470</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131</v>
      </c>
      <c r="AB123" s="780"/>
      <c r="AC123" s="780"/>
      <c r="AD123" s="780"/>
      <c r="AE123" s="781"/>
      <c r="AF123" s="782" t="s">
        <v>131</v>
      </c>
      <c r="AG123" s="780"/>
      <c r="AH123" s="780"/>
      <c r="AI123" s="780"/>
      <c r="AJ123" s="781"/>
      <c r="AK123" s="782" t="s">
        <v>131</v>
      </c>
      <c r="AL123" s="780"/>
      <c r="AM123" s="780"/>
      <c r="AN123" s="780"/>
      <c r="AO123" s="781"/>
      <c r="AP123" s="821" t="s">
        <v>131</v>
      </c>
      <c r="AQ123" s="822"/>
      <c r="AR123" s="822"/>
      <c r="AS123" s="822"/>
      <c r="AT123" s="823"/>
      <c r="AU123" s="880"/>
      <c r="AV123" s="881"/>
      <c r="AW123" s="881"/>
      <c r="AX123" s="881"/>
      <c r="AY123" s="881"/>
      <c r="AZ123" s="251" t="s">
        <v>190</v>
      </c>
      <c r="BA123" s="251"/>
      <c r="BB123" s="251"/>
      <c r="BC123" s="251"/>
      <c r="BD123" s="251"/>
      <c r="BE123" s="251"/>
      <c r="BF123" s="251"/>
      <c r="BG123" s="251"/>
      <c r="BH123" s="251"/>
      <c r="BI123" s="251"/>
      <c r="BJ123" s="251"/>
      <c r="BK123" s="251"/>
      <c r="BL123" s="251"/>
      <c r="BM123" s="251"/>
      <c r="BN123" s="251"/>
      <c r="BO123" s="854" t="s">
        <v>486</v>
      </c>
      <c r="BP123" s="855"/>
      <c r="BQ123" s="851">
        <v>18533605</v>
      </c>
      <c r="BR123" s="852"/>
      <c r="BS123" s="852"/>
      <c r="BT123" s="852"/>
      <c r="BU123" s="852"/>
      <c r="BV123" s="852">
        <v>18384792</v>
      </c>
      <c r="BW123" s="852"/>
      <c r="BX123" s="852"/>
      <c r="BY123" s="852"/>
      <c r="BZ123" s="852"/>
      <c r="CA123" s="852">
        <v>17973900</v>
      </c>
      <c r="CB123" s="852"/>
      <c r="CC123" s="852"/>
      <c r="CD123" s="852"/>
      <c r="CE123" s="852"/>
      <c r="CF123" s="748"/>
      <c r="CG123" s="749"/>
      <c r="CH123" s="749"/>
      <c r="CI123" s="749"/>
      <c r="CJ123" s="853"/>
      <c r="CK123" s="866"/>
      <c r="CL123" s="835"/>
      <c r="CM123" s="835"/>
      <c r="CN123" s="835"/>
      <c r="CO123" s="836"/>
      <c r="CP123" s="844" t="s">
        <v>487</v>
      </c>
      <c r="CQ123" s="845"/>
      <c r="CR123" s="845"/>
      <c r="CS123" s="845"/>
      <c r="CT123" s="845"/>
      <c r="CU123" s="845"/>
      <c r="CV123" s="845"/>
      <c r="CW123" s="845"/>
      <c r="CX123" s="845"/>
      <c r="CY123" s="845"/>
      <c r="CZ123" s="845"/>
      <c r="DA123" s="845"/>
      <c r="DB123" s="845"/>
      <c r="DC123" s="845"/>
      <c r="DD123" s="845"/>
      <c r="DE123" s="845"/>
      <c r="DF123" s="846"/>
      <c r="DG123" s="779" t="s">
        <v>131</v>
      </c>
      <c r="DH123" s="780"/>
      <c r="DI123" s="780"/>
      <c r="DJ123" s="780"/>
      <c r="DK123" s="781"/>
      <c r="DL123" s="782" t="s">
        <v>488</v>
      </c>
      <c r="DM123" s="780"/>
      <c r="DN123" s="780"/>
      <c r="DO123" s="780"/>
      <c r="DP123" s="781"/>
      <c r="DQ123" s="782" t="s">
        <v>489</v>
      </c>
      <c r="DR123" s="780"/>
      <c r="DS123" s="780"/>
      <c r="DT123" s="780"/>
      <c r="DU123" s="781"/>
      <c r="DV123" s="821" t="s">
        <v>489</v>
      </c>
      <c r="DW123" s="822"/>
      <c r="DX123" s="822"/>
      <c r="DY123" s="822"/>
      <c r="DZ123" s="823"/>
    </row>
    <row r="124" spans="1:130" s="230" customFormat="1" ht="26.25" customHeight="1" thickBot="1" x14ac:dyDescent="0.2">
      <c r="A124" s="884"/>
      <c r="B124" s="885"/>
      <c r="C124" s="815" t="s">
        <v>473</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131</v>
      </c>
      <c r="AB124" s="780"/>
      <c r="AC124" s="780"/>
      <c r="AD124" s="780"/>
      <c r="AE124" s="781"/>
      <c r="AF124" s="782" t="s">
        <v>490</v>
      </c>
      <c r="AG124" s="780"/>
      <c r="AH124" s="780"/>
      <c r="AI124" s="780"/>
      <c r="AJ124" s="781"/>
      <c r="AK124" s="782" t="s">
        <v>491</v>
      </c>
      <c r="AL124" s="780"/>
      <c r="AM124" s="780"/>
      <c r="AN124" s="780"/>
      <c r="AO124" s="781"/>
      <c r="AP124" s="821" t="s">
        <v>131</v>
      </c>
      <c r="AQ124" s="822"/>
      <c r="AR124" s="822"/>
      <c r="AS124" s="822"/>
      <c r="AT124" s="823"/>
      <c r="AU124" s="847" t="s">
        <v>492</v>
      </c>
      <c r="AV124" s="848"/>
      <c r="AW124" s="848"/>
      <c r="AX124" s="848"/>
      <c r="AY124" s="848"/>
      <c r="AZ124" s="848"/>
      <c r="BA124" s="848"/>
      <c r="BB124" s="848"/>
      <c r="BC124" s="848"/>
      <c r="BD124" s="848"/>
      <c r="BE124" s="848"/>
      <c r="BF124" s="848"/>
      <c r="BG124" s="848"/>
      <c r="BH124" s="848"/>
      <c r="BI124" s="848"/>
      <c r="BJ124" s="848"/>
      <c r="BK124" s="848"/>
      <c r="BL124" s="848"/>
      <c r="BM124" s="848"/>
      <c r="BN124" s="848"/>
      <c r="BO124" s="848"/>
      <c r="BP124" s="849"/>
      <c r="BQ124" s="850">
        <v>41</v>
      </c>
      <c r="BR124" s="842"/>
      <c r="BS124" s="842"/>
      <c r="BT124" s="842"/>
      <c r="BU124" s="842"/>
      <c r="BV124" s="842">
        <v>31.1</v>
      </c>
      <c r="BW124" s="842"/>
      <c r="BX124" s="842"/>
      <c r="BY124" s="842"/>
      <c r="BZ124" s="842"/>
      <c r="CA124" s="842">
        <v>22</v>
      </c>
      <c r="CB124" s="842"/>
      <c r="CC124" s="842"/>
      <c r="CD124" s="842"/>
      <c r="CE124" s="842"/>
      <c r="CF124" s="726"/>
      <c r="CG124" s="727"/>
      <c r="CH124" s="727"/>
      <c r="CI124" s="727"/>
      <c r="CJ124" s="843"/>
      <c r="CK124" s="867"/>
      <c r="CL124" s="867"/>
      <c r="CM124" s="867"/>
      <c r="CN124" s="867"/>
      <c r="CO124" s="868"/>
      <c r="CP124" s="844" t="s">
        <v>493</v>
      </c>
      <c r="CQ124" s="845"/>
      <c r="CR124" s="845"/>
      <c r="CS124" s="845"/>
      <c r="CT124" s="845"/>
      <c r="CU124" s="845"/>
      <c r="CV124" s="845"/>
      <c r="CW124" s="845"/>
      <c r="CX124" s="845"/>
      <c r="CY124" s="845"/>
      <c r="CZ124" s="845"/>
      <c r="DA124" s="845"/>
      <c r="DB124" s="845"/>
      <c r="DC124" s="845"/>
      <c r="DD124" s="845"/>
      <c r="DE124" s="845"/>
      <c r="DF124" s="846"/>
      <c r="DG124" s="763" t="s">
        <v>131</v>
      </c>
      <c r="DH124" s="764"/>
      <c r="DI124" s="764"/>
      <c r="DJ124" s="764"/>
      <c r="DK124" s="765"/>
      <c r="DL124" s="766" t="s">
        <v>131</v>
      </c>
      <c r="DM124" s="764"/>
      <c r="DN124" s="764"/>
      <c r="DO124" s="764"/>
      <c r="DP124" s="765"/>
      <c r="DQ124" s="766" t="s">
        <v>491</v>
      </c>
      <c r="DR124" s="764"/>
      <c r="DS124" s="764"/>
      <c r="DT124" s="764"/>
      <c r="DU124" s="765"/>
      <c r="DV124" s="828" t="s">
        <v>131</v>
      </c>
      <c r="DW124" s="829"/>
      <c r="DX124" s="829"/>
      <c r="DY124" s="829"/>
      <c r="DZ124" s="830"/>
    </row>
    <row r="125" spans="1:130" s="230" customFormat="1" ht="26.25" customHeight="1" x14ac:dyDescent="0.15">
      <c r="A125" s="884"/>
      <c r="B125" s="885"/>
      <c r="C125" s="815" t="s">
        <v>475</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131</v>
      </c>
      <c r="AB125" s="780"/>
      <c r="AC125" s="780"/>
      <c r="AD125" s="780"/>
      <c r="AE125" s="781"/>
      <c r="AF125" s="782" t="s">
        <v>452</v>
      </c>
      <c r="AG125" s="780"/>
      <c r="AH125" s="780"/>
      <c r="AI125" s="780"/>
      <c r="AJ125" s="781"/>
      <c r="AK125" s="782" t="s">
        <v>489</v>
      </c>
      <c r="AL125" s="780"/>
      <c r="AM125" s="780"/>
      <c r="AN125" s="780"/>
      <c r="AO125" s="781"/>
      <c r="AP125" s="821" t="s">
        <v>488</v>
      </c>
      <c r="AQ125" s="822"/>
      <c r="AR125" s="822"/>
      <c r="AS125" s="822"/>
      <c r="AT125" s="82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31" t="s">
        <v>494</v>
      </c>
      <c r="CL125" s="832"/>
      <c r="CM125" s="832"/>
      <c r="CN125" s="832"/>
      <c r="CO125" s="833"/>
      <c r="CP125" s="840" t="s">
        <v>495</v>
      </c>
      <c r="CQ125" s="808"/>
      <c r="CR125" s="808"/>
      <c r="CS125" s="808"/>
      <c r="CT125" s="808"/>
      <c r="CU125" s="808"/>
      <c r="CV125" s="808"/>
      <c r="CW125" s="808"/>
      <c r="CX125" s="808"/>
      <c r="CY125" s="808"/>
      <c r="CZ125" s="808"/>
      <c r="DA125" s="808"/>
      <c r="DB125" s="808"/>
      <c r="DC125" s="808"/>
      <c r="DD125" s="808"/>
      <c r="DE125" s="808"/>
      <c r="DF125" s="809"/>
      <c r="DG125" s="841" t="s">
        <v>131</v>
      </c>
      <c r="DH125" s="825"/>
      <c r="DI125" s="825"/>
      <c r="DJ125" s="825"/>
      <c r="DK125" s="825"/>
      <c r="DL125" s="825" t="s">
        <v>131</v>
      </c>
      <c r="DM125" s="825"/>
      <c r="DN125" s="825"/>
      <c r="DO125" s="825"/>
      <c r="DP125" s="825"/>
      <c r="DQ125" s="825" t="s">
        <v>131</v>
      </c>
      <c r="DR125" s="825"/>
      <c r="DS125" s="825"/>
      <c r="DT125" s="825"/>
      <c r="DU125" s="825"/>
      <c r="DV125" s="826" t="s">
        <v>131</v>
      </c>
      <c r="DW125" s="826"/>
      <c r="DX125" s="826"/>
      <c r="DY125" s="826"/>
      <c r="DZ125" s="827"/>
    </row>
    <row r="126" spans="1:130" s="230" customFormat="1" ht="26.25" customHeight="1" thickBot="1" x14ac:dyDescent="0.2">
      <c r="A126" s="884"/>
      <c r="B126" s="885"/>
      <c r="C126" s="815" t="s">
        <v>477</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6968</v>
      </c>
      <c r="AB126" s="780"/>
      <c r="AC126" s="780"/>
      <c r="AD126" s="780"/>
      <c r="AE126" s="781"/>
      <c r="AF126" s="782">
        <v>6968</v>
      </c>
      <c r="AG126" s="780"/>
      <c r="AH126" s="780"/>
      <c r="AI126" s="780"/>
      <c r="AJ126" s="781"/>
      <c r="AK126" s="782">
        <v>6968</v>
      </c>
      <c r="AL126" s="780"/>
      <c r="AM126" s="780"/>
      <c r="AN126" s="780"/>
      <c r="AO126" s="781"/>
      <c r="AP126" s="821">
        <v>0.1</v>
      </c>
      <c r="AQ126" s="822"/>
      <c r="AR126" s="822"/>
      <c r="AS126" s="822"/>
      <c r="AT126" s="82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34"/>
      <c r="CL126" s="835"/>
      <c r="CM126" s="835"/>
      <c r="CN126" s="835"/>
      <c r="CO126" s="836"/>
      <c r="CP126" s="815" t="s">
        <v>496</v>
      </c>
      <c r="CQ126" s="752"/>
      <c r="CR126" s="752"/>
      <c r="CS126" s="752"/>
      <c r="CT126" s="752"/>
      <c r="CU126" s="752"/>
      <c r="CV126" s="752"/>
      <c r="CW126" s="752"/>
      <c r="CX126" s="752"/>
      <c r="CY126" s="752"/>
      <c r="CZ126" s="752"/>
      <c r="DA126" s="752"/>
      <c r="DB126" s="752"/>
      <c r="DC126" s="752"/>
      <c r="DD126" s="752"/>
      <c r="DE126" s="752"/>
      <c r="DF126" s="753"/>
      <c r="DG126" s="816" t="s">
        <v>491</v>
      </c>
      <c r="DH126" s="817"/>
      <c r="DI126" s="817"/>
      <c r="DJ126" s="817"/>
      <c r="DK126" s="817"/>
      <c r="DL126" s="817" t="s">
        <v>131</v>
      </c>
      <c r="DM126" s="817"/>
      <c r="DN126" s="817"/>
      <c r="DO126" s="817"/>
      <c r="DP126" s="817"/>
      <c r="DQ126" s="817" t="s">
        <v>131</v>
      </c>
      <c r="DR126" s="817"/>
      <c r="DS126" s="817"/>
      <c r="DT126" s="817"/>
      <c r="DU126" s="817"/>
      <c r="DV126" s="794" t="s">
        <v>131</v>
      </c>
      <c r="DW126" s="794"/>
      <c r="DX126" s="794"/>
      <c r="DY126" s="794"/>
      <c r="DZ126" s="795"/>
    </row>
    <row r="127" spans="1:130" s="230" customFormat="1" ht="26.25" customHeight="1" x14ac:dyDescent="0.15">
      <c r="A127" s="886"/>
      <c r="B127" s="887"/>
      <c r="C127" s="818" t="s">
        <v>497</v>
      </c>
      <c r="D127" s="819"/>
      <c r="E127" s="819"/>
      <c r="F127" s="819"/>
      <c r="G127" s="819"/>
      <c r="H127" s="819"/>
      <c r="I127" s="819"/>
      <c r="J127" s="819"/>
      <c r="K127" s="819"/>
      <c r="L127" s="819"/>
      <c r="M127" s="819"/>
      <c r="N127" s="819"/>
      <c r="O127" s="819"/>
      <c r="P127" s="819"/>
      <c r="Q127" s="819"/>
      <c r="R127" s="819"/>
      <c r="S127" s="819"/>
      <c r="T127" s="819"/>
      <c r="U127" s="819"/>
      <c r="V127" s="819"/>
      <c r="W127" s="819"/>
      <c r="X127" s="819"/>
      <c r="Y127" s="819"/>
      <c r="Z127" s="820"/>
      <c r="AA127" s="779">
        <v>305</v>
      </c>
      <c r="AB127" s="780"/>
      <c r="AC127" s="780"/>
      <c r="AD127" s="780"/>
      <c r="AE127" s="781"/>
      <c r="AF127" s="782">
        <v>206</v>
      </c>
      <c r="AG127" s="780"/>
      <c r="AH127" s="780"/>
      <c r="AI127" s="780"/>
      <c r="AJ127" s="781"/>
      <c r="AK127" s="782" t="s">
        <v>455</v>
      </c>
      <c r="AL127" s="780"/>
      <c r="AM127" s="780"/>
      <c r="AN127" s="780"/>
      <c r="AO127" s="781"/>
      <c r="AP127" s="821" t="s">
        <v>131</v>
      </c>
      <c r="AQ127" s="822"/>
      <c r="AR127" s="822"/>
      <c r="AS127" s="822"/>
      <c r="AT127" s="823"/>
      <c r="AU127" s="232"/>
      <c r="AV127" s="232"/>
      <c r="AW127" s="232"/>
      <c r="AX127" s="824" t="s">
        <v>498</v>
      </c>
      <c r="AY127" s="812"/>
      <c r="AZ127" s="812"/>
      <c r="BA127" s="812"/>
      <c r="BB127" s="812"/>
      <c r="BC127" s="812"/>
      <c r="BD127" s="812"/>
      <c r="BE127" s="813"/>
      <c r="BF127" s="811" t="s">
        <v>499</v>
      </c>
      <c r="BG127" s="812"/>
      <c r="BH127" s="812"/>
      <c r="BI127" s="812"/>
      <c r="BJ127" s="812"/>
      <c r="BK127" s="812"/>
      <c r="BL127" s="813"/>
      <c r="BM127" s="811" t="s">
        <v>500</v>
      </c>
      <c r="BN127" s="812"/>
      <c r="BO127" s="812"/>
      <c r="BP127" s="812"/>
      <c r="BQ127" s="812"/>
      <c r="BR127" s="812"/>
      <c r="BS127" s="813"/>
      <c r="BT127" s="811" t="s">
        <v>501</v>
      </c>
      <c r="BU127" s="812"/>
      <c r="BV127" s="812"/>
      <c r="BW127" s="812"/>
      <c r="BX127" s="812"/>
      <c r="BY127" s="812"/>
      <c r="BZ127" s="814"/>
      <c r="CA127" s="232"/>
      <c r="CB127" s="232"/>
      <c r="CC127" s="232"/>
      <c r="CD127" s="255"/>
      <c r="CE127" s="255"/>
      <c r="CF127" s="255"/>
      <c r="CG127" s="232"/>
      <c r="CH127" s="232"/>
      <c r="CI127" s="232"/>
      <c r="CJ127" s="254"/>
      <c r="CK127" s="834"/>
      <c r="CL127" s="835"/>
      <c r="CM127" s="835"/>
      <c r="CN127" s="835"/>
      <c r="CO127" s="836"/>
      <c r="CP127" s="815" t="s">
        <v>502</v>
      </c>
      <c r="CQ127" s="752"/>
      <c r="CR127" s="752"/>
      <c r="CS127" s="752"/>
      <c r="CT127" s="752"/>
      <c r="CU127" s="752"/>
      <c r="CV127" s="752"/>
      <c r="CW127" s="752"/>
      <c r="CX127" s="752"/>
      <c r="CY127" s="752"/>
      <c r="CZ127" s="752"/>
      <c r="DA127" s="752"/>
      <c r="DB127" s="752"/>
      <c r="DC127" s="752"/>
      <c r="DD127" s="752"/>
      <c r="DE127" s="752"/>
      <c r="DF127" s="753"/>
      <c r="DG127" s="816" t="s">
        <v>131</v>
      </c>
      <c r="DH127" s="817"/>
      <c r="DI127" s="817"/>
      <c r="DJ127" s="817"/>
      <c r="DK127" s="817"/>
      <c r="DL127" s="817" t="s">
        <v>131</v>
      </c>
      <c r="DM127" s="817"/>
      <c r="DN127" s="817"/>
      <c r="DO127" s="817"/>
      <c r="DP127" s="817"/>
      <c r="DQ127" s="817" t="s">
        <v>131</v>
      </c>
      <c r="DR127" s="817"/>
      <c r="DS127" s="817"/>
      <c r="DT127" s="817"/>
      <c r="DU127" s="817"/>
      <c r="DV127" s="794" t="s">
        <v>489</v>
      </c>
      <c r="DW127" s="794"/>
      <c r="DX127" s="794"/>
      <c r="DY127" s="794"/>
      <c r="DZ127" s="795"/>
    </row>
    <row r="128" spans="1:130" s="230" customFormat="1" ht="26.25" customHeight="1" thickBot="1" x14ac:dyDescent="0.2">
      <c r="A128" s="796" t="s">
        <v>503</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504</v>
      </c>
      <c r="X128" s="798"/>
      <c r="Y128" s="798"/>
      <c r="Z128" s="799"/>
      <c r="AA128" s="800">
        <v>51345</v>
      </c>
      <c r="AB128" s="801"/>
      <c r="AC128" s="801"/>
      <c r="AD128" s="801"/>
      <c r="AE128" s="802"/>
      <c r="AF128" s="803">
        <v>54151</v>
      </c>
      <c r="AG128" s="801"/>
      <c r="AH128" s="801"/>
      <c r="AI128" s="801"/>
      <c r="AJ128" s="802"/>
      <c r="AK128" s="803">
        <v>53849</v>
      </c>
      <c r="AL128" s="801"/>
      <c r="AM128" s="801"/>
      <c r="AN128" s="801"/>
      <c r="AO128" s="802"/>
      <c r="AP128" s="804"/>
      <c r="AQ128" s="805"/>
      <c r="AR128" s="805"/>
      <c r="AS128" s="805"/>
      <c r="AT128" s="806"/>
      <c r="AU128" s="232"/>
      <c r="AV128" s="232"/>
      <c r="AW128" s="232"/>
      <c r="AX128" s="807" t="s">
        <v>505</v>
      </c>
      <c r="AY128" s="808"/>
      <c r="AZ128" s="808"/>
      <c r="BA128" s="808"/>
      <c r="BB128" s="808"/>
      <c r="BC128" s="808"/>
      <c r="BD128" s="808"/>
      <c r="BE128" s="809"/>
      <c r="BF128" s="786" t="s">
        <v>131</v>
      </c>
      <c r="BG128" s="787"/>
      <c r="BH128" s="787"/>
      <c r="BI128" s="787"/>
      <c r="BJ128" s="787"/>
      <c r="BK128" s="787"/>
      <c r="BL128" s="810"/>
      <c r="BM128" s="786">
        <v>13.55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37"/>
      <c r="CL128" s="838"/>
      <c r="CM128" s="838"/>
      <c r="CN128" s="838"/>
      <c r="CO128" s="839"/>
      <c r="CP128" s="789" t="s">
        <v>506</v>
      </c>
      <c r="CQ128" s="730"/>
      <c r="CR128" s="730"/>
      <c r="CS128" s="730"/>
      <c r="CT128" s="730"/>
      <c r="CU128" s="730"/>
      <c r="CV128" s="730"/>
      <c r="CW128" s="730"/>
      <c r="CX128" s="730"/>
      <c r="CY128" s="730"/>
      <c r="CZ128" s="730"/>
      <c r="DA128" s="730"/>
      <c r="DB128" s="730"/>
      <c r="DC128" s="730"/>
      <c r="DD128" s="730"/>
      <c r="DE128" s="730"/>
      <c r="DF128" s="731"/>
      <c r="DG128" s="790" t="s">
        <v>452</v>
      </c>
      <c r="DH128" s="791"/>
      <c r="DI128" s="791"/>
      <c r="DJ128" s="791"/>
      <c r="DK128" s="791"/>
      <c r="DL128" s="791">
        <v>2456</v>
      </c>
      <c r="DM128" s="791"/>
      <c r="DN128" s="791"/>
      <c r="DO128" s="791"/>
      <c r="DP128" s="791"/>
      <c r="DQ128" s="791" t="s">
        <v>455</v>
      </c>
      <c r="DR128" s="791"/>
      <c r="DS128" s="791"/>
      <c r="DT128" s="791"/>
      <c r="DU128" s="791"/>
      <c r="DV128" s="792" t="s">
        <v>131</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507</v>
      </c>
      <c r="X129" s="777"/>
      <c r="Y129" s="777"/>
      <c r="Z129" s="778"/>
      <c r="AA129" s="779">
        <v>8971569</v>
      </c>
      <c r="AB129" s="780"/>
      <c r="AC129" s="780"/>
      <c r="AD129" s="780"/>
      <c r="AE129" s="781"/>
      <c r="AF129" s="782">
        <v>9327575</v>
      </c>
      <c r="AG129" s="780"/>
      <c r="AH129" s="780"/>
      <c r="AI129" s="780"/>
      <c r="AJ129" s="781"/>
      <c r="AK129" s="782">
        <v>8862059</v>
      </c>
      <c r="AL129" s="780"/>
      <c r="AM129" s="780"/>
      <c r="AN129" s="780"/>
      <c r="AO129" s="781"/>
      <c r="AP129" s="783"/>
      <c r="AQ129" s="784"/>
      <c r="AR129" s="784"/>
      <c r="AS129" s="784"/>
      <c r="AT129" s="785"/>
      <c r="AU129" s="233"/>
      <c r="AV129" s="233"/>
      <c r="AW129" s="233"/>
      <c r="AX129" s="751" t="s">
        <v>508</v>
      </c>
      <c r="AY129" s="752"/>
      <c r="AZ129" s="752"/>
      <c r="BA129" s="752"/>
      <c r="BB129" s="752"/>
      <c r="BC129" s="752"/>
      <c r="BD129" s="752"/>
      <c r="BE129" s="753"/>
      <c r="BF129" s="770" t="s">
        <v>131</v>
      </c>
      <c r="BG129" s="771"/>
      <c r="BH129" s="771"/>
      <c r="BI129" s="771"/>
      <c r="BJ129" s="771"/>
      <c r="BK129" s="771"/>
      <c r="BL129" s="772"/>
      <c r="BM129" s="770">
        <v>18.55</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509</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510</v>
      </c>
      <c r="X130" s="777"/>
      <c r="Y130" s="777"/>
      <c r="Z130" s="778"/>
      <c r="AA130" s="779">
        <v>1561458</v>
      </c>
      <c r="AB130" s="780"/>
      <c r="AC130" s="780"/>
      <c r="AD130" s="780"/>
      <c r="AE130" s="781"/>
      <c r="AF130" s="782">
        <v>1522377</v>
      </c>
      <c r="AG130" s="780"/>
      <c r="AH130" s="780"/>
      <c r="AI130" s="780"/>
      <c r="AJ130" s="781"/>
      <c r="AK130" s="782">
        <v>1421160</v>
      </c>
      <c r="AL130" s="780"/>
      <c r="AM130" s="780"/>
      <c r="AN130" s="780"/>
      <c r="AO130" s="781"/>
      <c r="AP130" s="783"/>
      <c r="AQ130" s="784"/>
      <c r="AR130" s="784"/>
      <c r="AS130" s="784"/>
      <c r="AT130" s="785"/>
      <c r="AU130" s="233"/>
      <c r="AV130" s="233"/>
      <c r="AW130" s="233"/>
      <c r="AX130" s="751" t="s">
        <v>511</v>
      </c>
      <c r="AY130" s="752"/>
      <c r="AZ130" s="752"/>
      <c r="BA130" s="752"/>
      <c r="BB130" s="752"/>
      <c r="BC130" s="752"/>
      <c r="BD130" s="752"/>
      <c r="BE130" s="753"/>
      <c r="BF130" s="754">
        <v>7.3</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512</v>
      </c>
      <c r="X131" s="761"/>
      <c r="Y131" s="761"/>
      <c r="Z131" s="762"/>
      <c r="AA131" s="763">
        <v>7410111</v>
      </c>
      <c r="AB131" s="764"/>
      <c r="AC131" s="764"/>
      <c r="AD131" s="764"/>
      <c r="AE131" s="765"/>
      <c r="AF131" s="766">
        <v>7805198</v>
      </c>
      <c r="AG131" s="764"/>
      <c r="AH131" s="764"/>
      <c r="AI131" s="764"/>
      <c r="AJ131" s="765"/>
      <c r="AK131" s="766">
        <v>7440899</v>
      </c>
      <c r="AL131" s="764"/>
      <c r="AM131" s="764"/>
      <c r="AN131" s="764"/>
      <c r="AO131" s="765"/>
      <c r="AP131" s="767"/>
      <c r="AQ131" s="768"/>
      <c r="AR131" s="768"/>
      <c r="AS131" s="768"/>
      <c r="AT131" s="769"/>
      <c r="AU131" s="233"/>
      <c r="AV131" s="233"/>
      <c r="AW131" s="233"/>
      <c r="AX131" s="729" t="s">
        <v>513</v>
      </c>
      <c r="AY131" s="730"/>
      <c r="AZ131" s="730"/>
      <c r="BA131" s="730"/>
      <c r="BB131" s="730"/>
      <c r="BC131" s="730"/>
      <c r="BD131" s="730"/>
      <c r="BE131" s="731"/>
      <c r="BF131" s="732">
        <v>22</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514</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515</v>
      </c>
      <c r="W132" s="742"/>
      <c r="X132" s="742"/>
      <c r="Y132" s="742"/>
      <c r="Z132" s="743"/>
      <c r="AA132" s="744">
        <v>7.540022005</v>
      </c>
      <c r="AB132" s="745"/>
      <c r="AC132" s="745"/>
      <c r="AD132" s="745"/>
      <c r="AE132" s="746"/>
      <c r="AF132" s="747">
        <v>6.6421249019999999</v>
      </c>
      <c r="AG132" s="745"/>
      <c r="AH132" s="745"/>
      <c r="AI132" s="745"/>
      <c r="AJ132" s="746"/>
      <c r="AK132" s="747">
        <v>7.9496039390000002</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516</v>
      </c>
      <c r="W133" s="721"/>
      <c r="X133" s="721"/>
      <c r="Y133" s="721"/>
      <c r="Z133" s="722"/>
      <c r="AA133" s="723">
        <v>8.1</v>
      </c>
      <c r="AB133" s="724"/>
      <c r="AC133" s="724"/>
      <c r="AD133" s="724"/>
      <c r="AE133" s="725"/>
      <c r="AF133" s="723">
        <v>7.5</v>
      </c>
      <c r="AG133" s="724"/>
      <c r="AH133" s="724"/>
      <c r="AI133" s="724"/>
      <c r="AJ133" s="725"/>
      <c r="AK133" s="723">
        <v>7.3</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9rbilLaqlJ68Mvi/QRr9w4jy/FdxL9E5KZQ4xPjoGFIm0XyeXu4RukzgBnCmaSoAjwLWl498Zg7uoRPNk3oAxg==" saltValue="/3qs2+czXRTADHLqOQ4yCQ=="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tabSelected="1" view="pageBreakPreview" topLeftCell="AJ4"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517</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5YX6wAae9FsCDYO5Zz7ANU0r9QVLyDBJWiO6kJnEOkqKUCQJj2/m+Vkp8XUHFoY2Pb9vAMVH1mQxzazJn4lZlQ==" saltValue="z1dBHNvw38zcqync8Xl65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B46"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vyvFyhJ4A8RXwpGLNP6f7ZyFj6Z8nPSRB8nMNzBUOokQZSZoAzYTP60qdMkoBvebLSBPibcklQCwDjPo/mT2w==" saltValue="d/2+VShokx6AMpAlUz8ED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519</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7" t="s">
        <v>520</v>
      </c>
      <c r="AP7" s="272"/>
      <c r="AQ7" s="273" t="s">
        <v>521</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8"/>
      <c r="AP8" s="278" t="s">
        <v>522</v>
      </c>
      <c r="AQ8" s="279" t="s">
        <v>523</v>
      </c>
      <c r="AR8" s="280" t="s">
        <v>524</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9" t="s">
        <v>525</v>
      </c>
      <c r="AL9" s="1130"/>
      <c r="AM9" s="1130"/>
      <c r="AN9" s="1131"/>
      <c r="AO9" s="281">
        <v>2614584</v>
      </c>
      <c r="AP9" s="281">
        <v>120078</v>
      </c>
      <c r="AQ9" s="282">
        <v>76332</v>
      </c>
      <c r="AR9" s="283">
        <v>57.3</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9" t="s">
        <v>526</v>
      </c>
      <c r="AL10" s="1130"/>
      <c r="AM10" s="1130"/>
      <c r="AN10" s="1131"/>
      <c r="AO10" s="284">
        <v>244560</v>
      </c>
      <c r="AP10" s="284">
        <v>11232</v>
      </c>
      <c r="AQ10" s="285">
        <v>8203</v>
      </c>
      <c r="AR10" s="286">
        <v>36.9</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9" t="s">
        <v>527</v>
      </c>
      <c r="AL11" s="1130"/>
      <c r="AM11" s="1130"/>
      <c r="AN11" s="1131"/>
      <c r="AO11" s="284" t="s">
        <v>528</v>
      </c>
      <c r="AP11" s="284" t="s">
        <v>528</v>
      </c>
      <c r="AQ11" s="285">
        <v>546</v>
      </c>
      <c r="AR11" s="286" t="s">
        <v>528</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9" t="s">
        <v>529</v>
      </c>
      <c r="AL12" s="1130"/>
      <c r="AM12" s="1130"/>
      <c r="AN12" s="1131"/>
      <c r="AO12" s="284" t="s">
        <v>528</v>
      </c>
      <c r="AP12" s="284" t="s">
        <v>528</v>
      </c>
      <c r="AQ12" s="285">
        <v>4</v>
      </c>
      <c r="AR12" s="286" t="s">
        <v>528</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9" t="s">
        <v>530</v>
      </c>
      <c r="AL13" s="1130"/>
      <c r="AM13" s="1130"/>
      <c r="AN13" s="1131"/>
      <c r="AO13" s="284">
        <v>88216</v>
      </c>
      <c r="AP13" s="284">
        <v>4051</v>
      </c>
      <c r="AQ13" s="285">
        <v>2795</v>
      </c>
      <c r="AR13" s="286">
        <v>44.9</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9" t="s">
        <v>531</v>
      </c>
      <c r="AL14" s="1130"/>
      <c r="AM14" s="1130"/>
      <c r="AN14" s="1131"/>
      <c r="AO14" s="284">
        <v>65262</v>
      </c>
      <c r="AP14" s="284">
        <v>2997</v>
      </c>
      <c r="AQ14" s="285">
        <v>1229</v>
      </c>
      <c r="AR14" s="286">
        <v>143.9</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2" t="s">
        <v>532</v>
      </c>
      <c r="AL15" s="1133"/>
      <c r="AM15" s="1133"/>
      <c r="AN15" s="1134"/>
      <c r="AO15" s="284">
        <v>-205504</v>
      </c>
      <c r="AP15" s="284">
        <v>-9438</v>
      </c>
      <c r="AQ15" s="285">
        <v>-5192</v>
      </c>
      <c r="AR15" s="286">
        <v>81.8</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2" t="s">
        <v>190</v>
      </c>
      <c r="AL16" s="1133"/>
      <c r="AM16" s="1133"/>
      <c r="AN16" s="1134"/>
      <c r="AO16" s="284">
        <v>2807118</v>
      </c>
      <c r="AP16" s="284">
        <v>128921</v>
      </c>
      <c r="AQ16" s="285">
        <v>83916</v>
      </c>
      <c r="AR16" s="286">
        <v>53.6</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533</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534</v>
      </c>
      <c r="AP20" s="293" t="s">
        <v>535</v>
      </c>
      <c r="AQ20" s="294" t="s">
        <v>536</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5" t="s">
        <v>537</v>
      </c>
      <c r="AL21" s="1136"/>
      <c r="AM21" s="1136"/>
      <c r="AN21" s="1137"/>
      <c r="AO21" s="297">
        <v>11.53</v>
      </c>
      <c r="AP21" s="298">
        <v>7.81</v>
      </c>
      <c r="AQ21" s="299">
        <v>3.72</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5" t="s">
        <v>538</v>
      </c>
      <c r="AL22" s="1136"/>
      <c r="AM22" s="1136"/>
      <c r="AN22" s="1137"/>
      <c r="AO22" s="302">
        <v>94.4</v>
      </c>
      <c r="AP22" s="303">
        <v>97.3</v>
      </c>
      <c r="AQ22" s="304">
        <v>-2.9</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8" t="s">
        <v>539</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c r="AT26" s="267"/>
    </row>
    <row r="27" spans="1:46" x14ac:dyDescent="0.15">
      <c r="A27" s="309"/>
      <c r="AO27" s="262"/>
      <c r="AP27" s="262"/>
      <c r="AQ27" s="262"/>
      <c r="AR27" s="262"/>
      <c r="AS27" s="262"/>
      <c r="AT27" s="262"/>
    </row>
    <row r="28" spans="1:46" ht="17.25" x14ac:dyDescent="0.15">
      <c r="A28" s="263" t="s">
        <v>540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541</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7" t="s">
        <v>520</v>
      </c>
      <c r="AP30" s="272"/>
      <c r="AQ30" s="273" t="s">
        <v>521</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8"/>
      <c r="AP31" s="278" t="s">
        <v>522</v>
      </c>
      <c r="AQ31" s="279" t="s">
        <v>523</v>
      </c>
      <c r="AR31" s="280" t="s">
        <v>524</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3" t="s">
        <v>542</v>
      </c>
      <c r="AL32" s="1114"/>
      <c r="AM32" s="1114"/>
      <c r="AN32" s="1115"/>
      <c r="AO32" s="312">
        <v>1434265</v>
      </c>
      <c r="AP32" s="312">
        <v>65871</v>
      </c>
      <c r="AQ32" s="313">
        <v>34996</v>
      </c>
      <c r="AR32" s="314">
        <v>88.2</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3" t="s">
        <v>543</v>
      </c>
      <c r="AL33" s="1114"/>
      <c r="AM33" s="1114"/>
      <c r="AN33" s="1115"/>
      <c r="AO33" s="312" t="s">
        <v>528</v>
      </c>
      <c r="AP33" s="312" t="s">
        <v>528</v>
      </c>
      <c r="AQ33" s="313" t="s">
        <v>528</v>
      </c>
      <c r="AR33" s="314" t="s">
        <v>528</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3" t="s">
        <v>544</v>
      </c>
      <c r="AL34" s="1114"/>
      <c r="AM34" s="1114"/>
      <c r="AN34" s="1115"/>
      <c r="AO34" s="312" t="s">
        <v>528</v>
      </c>
      <c r="AP34" s="312" t="s">
        <v>528</v>
      </c>
      <c r="AQ34" s="313" t="s">
        <v>528</v>
      </c>
      <c r="AR34" s="314" t="s">
        <v>528</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3" t="s">
        <v>545</v>
      </c>
      <c r="AL35" s="1114"/>
      <c r="AM35" s="1114"/>
      <c r="AN35" s="1115"/>
      <c r="AO35" s="312">
        <v>452447</v>
      </c>
      <c r="AP35" s="312">
        <v>20779</v>
      </c>
      <c r="AQ35" s="313">
        <v>11520</v>
      </c>
      <c r="AR35" s="314">
        <v>80.400000000000006</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3" t="s">
        <v>546</v>
      </c>
      <c r="AL36" s="1114"/>
      <c r="AM36" s="1114"/>
      <c r="AN36" s="1115"/>
      <c r="AO36" s="312">
        <v>172851</v>
      </c>
      <c r="AP36" s="312">
        <v>7938</v>
      </c>
      <c r="AQ36" s="313">
        <v>3057</v>
      </c>
      <c r="AR36" s="314">
        <v>159.69999999999999</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3" t="s">
        <v>547</v>
      </c>
      <c r="AL37" s="1114"/>
      <c r="AM37" s="1114"/>
      <c r="AN37" s="1115"/>
      <c r="AO37" s="312">
        <v>6968</v>
      </c>
      <c r="AP37" s="312">
        <v>320</v>
      </c>
      <c r="AQ37" s="313">
        <v>208</v>
      </c>
      <c r="AR37" s="314">
        <v>53.8</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16" t="s">
        <v>548</v>
      </c>
      <c r="AL38" s="1117"/>
      <c r="AM38" s="1117"/>
      <c r="AN38" s="1118"/>
      <c r="AO38" s="315" t="s">
        <v>528</v>
      </c>
      <c r="AP38" s="315" t="s">
        <v>528</v>
      </c>
      <c r="AQ38" s="316">
        <v>0</v>
      </c>
      <c r="AR38" s="304" t="s">
        <v>528</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16" t="s">
        <v>549</v>
      </c>
      <c r="AL39" s="1117"/>
      <c r="AM39" s="1117"/>
      <c r="AN39" s="1118"/>
      <c r="AO39" s="312">
        <v>-53849</v>
      </c>
      <c r="AP39" s="312">
        <v>-2473</v>
      </c>
      <c r="AQ39" s="313">
        <v>-2483</v>
      </c>
      <c r="AR39" s="314">
        <v>-0.4</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3" t="s">
        <v>550</v>
      </c>
      <c r="AL40" s="1114"/>
      <c r="AM40" s="1114"/>
      <c r="AN40" s="1115"/>
      <c r="AO40" s="312">
        <v>-1421160</v>
      </c>
      <c r="AP40" s="312">
        <v>-65269</v>
      </c>
      <c r="AQ40" s="313">
        <v>-31447</v>
      </c>
      <c r="AR40" s="314">
        <v>107.6</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19" t="s">
        <v>304</v>
      </c>
      <c r="AL41" s="1120"/>
      <c r="AM41" s="1120"/>
      <c r="AN41" s="1121"/>
      <c r="AO41" s="312">
        <v>591522</v>
      </c>
      <c r="AP41" s="312">
        <v>27166</v>
      </c>
      <c r="AQ41" s="313">
        <v>15852</v>
      </c>
      <c r="AR41" s="314">
        <v>71.400000000000006</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551</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553</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2" t="s">
        <v>520</v>
      </c>
      <c r="AN49" s="1124" t="s">
        <v>554</v>
      </c>
      <c r="AO49" s="1125"/>
      <c r="AP49" s="1125"/>
      <c r="AQ49" s="1125"/>
      <c r="AR49" s="1126"/>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3"/>
      <c r="AN50" s="328" t="s">
        <v>555</v>
      </c>
      <c r="AO50" s="329" t="s">
        <v>556</v>
      </c>
      <c r="AP50" s="330" t="s">
        <v>557</v>
      </c>
      <c r="AQ50" s="331" t="s">
        <v>558</v>
      </c>
      <c r="AR50" s="332" t="s">
        <v>559</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560</v>
      </c>
      <c r="AL51" s="325"/>
      <c r="AM51" s="333">
        <v>1202108</v>
      </c>
      <c r="AN51" s="334">
        <v>51423</v>
      </c>
      <c r="AO51" s="335">
        <v>-13.6</v>
      </c>
      <c r="AP51" s="336">
        <v>53869</v>
      </c>
      <c r="AQ51" s="337">
        <v>0.4</v>
      </c>
      <c r="AR51" s="338">
        <v>-14</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561</v>
      </c>
      <c r="AM52" s="341">
        <v>816719</v>
      </c>
      <c r="AN52" s="342">
        <v>34937</v>
      </c>
      <c r="AO52" s="343">
        <v>-14.7</v>
      </c>
      <c r="AP52" s="344">
        <v>35046</v>
      </c>
      <c r="AQ52" s="345">
        <v>7.1</v>
      </c>
      <c r="AR52" s="346">
        <v>-21.8</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562</v>
      </c>
      <c r="AL53" s="325"/>
      <c r="AM53" s="333">
        <v>1749335</v>
      </c>
      <c r="AN53" s="334">
        <v>76085</v>
      </c>
      <c r="AO53" s="335">
        <v>48</v>
      </c>
      <c r="AP53" s="336">
        <v>59119</v>
      </c>
      <c r="AQ53" s="337">
        <v>9.6999999999999993</v>
      </c>
      <c r="AR53" s="338">
        <v>38.299999999999997</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561</v>
      </c>
      <c r="AM54" s="341">
        <v>1060002</v>
      </c>
      <c r="AN54" s="342">
        <v>46103</v>
      </c>
      <c r="AO54" s="343">
        <v>32</v>
      </c>
      <c r="AP54" s="344">
        <v>29900</v>
      </c>
      <c r="AQ54" s="345">
        <v>-14.7</v>
      </c>
      <c r="AR54" s="346">
        <v>46.7</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563</v>
      </c>
      <c r="AL55" s="325"/>
      <c r="AM55" s="333">
        <v>1412153</v>
      </c>
      <c r="AN55" s="334">
        <v>62573</v>
      </c>
      <c r="AO55" s="335">
        <v>-17.8</v>
      </c>
      <c r="AP55" s="336">
        <v>53895</v>
      </c>
      <c r="AQ55" s="337">
        <v>-8.8000000000000007</v>
      </c>
      <c r="AR55" s="338">
        <v>-9</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561</v>
      </c>
      <c r="AM56" s="341">
        <v>788966</v>
      </c>
      <c r="AN56" s="342">
        <v>34960</v>
      </c>
      <c r="AO56" s="343">
        <v>-24.2</v>
      </c>
      <c r="AP56" s="344">
        <v>31224</v>
      </c>
      <c r="AQ56" s="345">
        <v>4.4000000000000004</v>
      </c>
      <c r="AR56" s="346">
        <v>-28.6</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564</v>
      </c>
      <c r="AL57" s="325"/>
      <c r="AM57" s="333">
        <v>1484429</v>
      </c>
      <c r="AN57" s="334">
        <v>67123</v>
      </c>
      <c r="AO57" s="335">
        <v>7.3</v>
      </c>
      <c r="AP57" s="336">
        <v>56181</v>
      </c>
      <c r="AQ57" s="337">
        <v>4.2</v>
      </c>
      <c r="AR57" s="338">
        <v>3.1</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561</v>
      </c>
      <c r="AM58" s="341">
        <v>1127526</v>
      </c>
      <c r="AN58" s="342">
        <v>50985</v>
      </c>
      <c r="AO58" s="343">
        <v>45.8</v>
      </c>
      <c r="AP58" s="344">
        <v>32039</v>
      </c>
      <c r="AQ58" s="345">
        <v>2.6</v>
      </c>
      <c r="AR58" s="346">
        <v>43.2</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565</v>
      </c>
      <c r="AL59" s="325"/>
      <c r="AM59" s="333">
        <v>1426995</v>
      </c>
      <c r="AN59" s="334">
        <v>65537</v>
      </c>
      <c r="AO59" s="335">
        <v>-2.4</v>
      </c>
      <c r="AP59" s="336">
        <v>47730</v>
      </c>
      <c r="AQ59" s="337">
        <v>-15</v>
      </c>
      <c r="AR59" s="338">
        <v>12.6</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561</v>
      </c>
      <c r="AM60" s="341">
        <v>813450</v>
      </c>
      <c r="AN60" s="342">
        <v>37359</v>
      </c>
      <c r="AO60" s="343">
        <v>-26.7</v>
      </c>
      <c r="AP60" s="344">
        <v>26378</v>
      </c>
      <c r="AQ60" s="345">
        <v>-17.7</v>
      </c>
      <c r="AR60" s="346">
        <v>-9</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566</v>
      </c>
      <c r="AL61" s="347"/>
      <c r="AM61" s="348">
        <v>1455004</v>
      </c>
      <c r="AN61" s="349">
        <v>64548</v>
      </c>
      <c r="AO61" s="350">
        <v>4.3</v>
      </c>
      <c r="AP61" s="351">
        <v>54159</v>
      </c>
      <c r="AQ61" s="352">
        <v>-1.9</v>
      </c>
      <c r="AR61" s="338">
        <v>6.2</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561</v>
      </c>
      <c r="AM62" s="341">
        <v>921333</v>
      </c>
      <c r="AN62" s="342">
        <v>40869</v>
      </c>
      <c r="AO62" s="343">
        <v>2.4</v>
      </c>
      <c r="AP62" s="344">
        <v>30917</v>
      </c>
      <c r="AQ62" s="345">
        <v>-3.7</v>
      </c>
      <c r="AR62" s="346">
        <v>6.1</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pNqCJZY2/kdSoD8fqRKH7e4xz+2r0DWIpnwy5ICP52vkaWb2C/rSsZhvDg0Py3u5lL0ZT0ReEJu6oqgX3L61qw==" saltValue="cJmWjJPjccTTBW7PBtdYw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2" zoomScaleNormal="100" zoomScaleSheetLayoutView="55" workbookViewId="0">
      <selection activeCell="BI78" sqref="BI78"/>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568</v>
      </c>
    </row>
    <row r="120" spans="125:125" ht="13.5" hidden="1" customHeight="1" x14ac:dyDescent="0.15"/>
    <row r="121" spans="125:125" ht="13.5" hidden="1" customHeight="1" x14ac:dyDescent="0.15">
      <c r="DU121" s="259"/>
    </row>
  </sheetData>
  <sheetProtection algorithmName="SHA-512" hashValue="CX1iIK+KV7Xm/HSlviAYbWsVVz/ZB3Gi8jfcmrVIPkGxfqpUlFsYTFyGw0iekdDMLNZn+2jPp1MDtpHV173p/A==" saltValue="ZNrQmOV9c3pnMhS3FLI7z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103"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569</v>
      </c>
    </row>
  </sheetData>
  <sheetProtection algorithmName="SHA-512" hashValue="eZEsoe2VtL5UuimpWixyCUEjGBMb6m/7ZkDbhtq1bDoYvepkfugSCm17OgyX+mppsnJ8V89Pwi3JGYv8ZNGLxw==" saltValue="ABSs4+9Kp5yr4l5RMeSbd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4"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15">
      <c r="B47" s="10"/>
      <c r="C47" s="1139" t="s">
        <v>3</v>
      </c>
      <c r="D47" s="1139"/>
      <c r="E47" s="1140"/>
      <c r="F47" s="11">
        <v>29.77</v>
      </c>
      <c r="G47" s="12">
        <v>25.37</v>
      </c>
      <c r="H47" s="12">
        <v>19.670000000000002</v>
      </c>
      <c r="I47" s="12">
        <v>20.21</v>
      </c>
      <c r="J47" s="13">
        <v>22.17</v>
      </c>
    </row>
    <row r="48" spans="2:10" ht="57.75" customHeight="1" x14ac:dyDescent="0.15">
      <c r="B48" s="14"/>
      <c r="C48" s="1141" t="s">
        <v>4</v>
      </c>
      <c r="D48" s="1141"/>
      <c r="E48" s="1142"/>
      <c r="F48" s="15">
        <v>6.09</v>
      </c>
      <c r="G48" s="16">
        <v>3.3</v>
      </c>
      <c r="H48" s="16">
        <v>6.7</v>
      </c>
      <c r="I48" s="16">
        <v>9.93</v>
      </c>
      <c r="J48" s="17">
        <v>8.85</v>
      </c>
    </row>
    <row r="49" spans="2:10" ht="57.75" customHeight="1" thickBot="1" x14ac:dyDescent="0.2">
      <c r="B49" s="18"/>
      <c r="C49" s="1143" t="s">
        <v>5</v>
      </c>
      <c r="D49" s="1143"/>
      <c r="E49" s="1144"/>
      <c r="F49" s="19" t="s">
        <v>575</v>
      </c>
      <c r="G49" s="20" t="s">
        <v>576</v>
      </c>
      <c r="H49" s="20" t="s">
        <v>577</v>
      </c>
      <c r="I49" s="20">
        <v>1.45</v>
      </c>
      <c r="J49" s="21" t="s">
        <v>578</v>
      </c>
    </row>
    <row r="50" spans="2:10" x14ac:dyDescent="0.15"/>
  </sheetData>
  <sheetProtection algorithmName="SHA-512" hashValue="2fUgrUxE635V3BJq+k1cP3/QjFXUyaO1tUtnJxmmOTCmwiqQI8FumQZmqasQ45GdGcUTarWq/uSR+F+V6dP4Dg==" saltValue="hr1wHex66xG6r8Hat3C/7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2024-03-15T08:27:00Z</cp:lastPrinted>
  <dcterms:created xsi:type="dcterms:W3CDTF">2024-03-14T01:07:16Z</dcterms:created>
  <dcterms:modified xsi:type="dcterms:W3CDTF">2024-03-15T08:27:48Z</dcterms:modified>
  <cp:category/>
</cp:coreProperties>
</file>