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404272\Desktop\★上下水道事業\★一般\★調査・報告\★県調査\★経営比較分析表\☆Ｒ６\提出用修正後1.30\"/>
    </mc:Choice>
  </mc:AlternateContent>
  <xr:revisionPtr revIDLastSave="0" documentId="13_ncr:1_{530EB28F-2D77-4D66-8777-3D42E7E002EC}" xr6:coauthVersionLast="36" xr6:coauthVersionMax="36" xr10:uidLastSave="{00000000-0000-0000-0000-000000000000}"/>
  <workbookProtection workbookAlgorithmName="SHA-512" workbookHashValue="Xt7DC8mvcS6cNurmkizsuNtyw61YaT9eEklN9/xcd28UpeYAbwi6h5bA9JSR35CFtmBlsiGL6X5RxrvOYhW7Dw==" workbookSaltValue="vTOAKCGPXvcbaxDs3XKMQ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AD10" i="4" s="1"/>
  <c r="Q6" i="5"/>
  <c r="P6" i="5"/>
  <c r="P10" i="4" s="1"/>
  <c r="O6" i="5"/>
  <c r="N6" i="5"/>
  <c r="B10" i="4" s="1"/>
  <c r="M6" i="5"/>
  <c r="AD8" i="4" s="1"/>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B10" i="4"/>
  <c r="AT10" i="4"/>
  <c r="AL10" i="4"/>
  <c r="W10" i="4"/>
  <c r="I10" i="4"/>
  <c r="BB8" i="4"/>
  <c r="W8" i="4"/>
  <c r="P8" i="4"/>
  <c r="I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<sst xmlns="http://schemas.openxmlformats.org/spreadsheetml/2006/main" count="236" uniqueCount="120">
  <si>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</si>
  <si>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</si>
  <si>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</si>
  <si>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</si>
  <si>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</si>
  <si>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</si>
  <si>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</si>
  <si>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</si>
  <si>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</si>
  <si>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</si>
  <si>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</si>
  <si>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</si>
  <si>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</si>
  <si>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</si>
  <si>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</si>
  <si>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</si>
  <si>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</si>
  <si>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</si>
  <si>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</si>
  <si>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</si>
  <si>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</si>
  <si>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</si>
  <si>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</si>
  <si>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</si>
  <si>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</si>
  <si>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</si>
  <si>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</si>
  <si>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</si>
  <si>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</si>
  <si>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</si>
  <si>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</si>
  <si>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</si>
  <si>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</si>
  <si>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</si>
  <si>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</si>
  <si>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</si>
  <si>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</si>
  <si>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</si>
  <si>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</si>
  <si>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</si>
  <si>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</si>
  <si>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</si>
  <si>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</si>
  <si>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</si>
  <si>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</si>
  <si>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</si>
  <si>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</si>
  <si>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</si>
  <si>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</si>
  <si>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</si>
  <si>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</si>
  <si>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</si>
  <si>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</si>
  <si>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</si>
  <si>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</si>
  <si>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</si>
  <si>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</si>
  <si>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</si>
  <si>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</si>
  <si>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</si>
  <si>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</si>
  <si>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</si>
  <si>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</si>
  <si>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</si>
  <si>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</si>
  <si>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</si>
  <si>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</si>
  <si>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</si>
  <si>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</si>
  <si>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</si>
  <si>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</si>
  <si>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</si>
  <si>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</si>
  <si>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</si>
  <si>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</si>
  <si>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</si>
  <si>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</si>
  <si>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</si>
  <si>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</si>
  <si>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</si>
  <si>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</si>
  <si>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</si>
  <si>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</si>
  <si>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</si>
  <si>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</si>
  <si>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</si>
  <si>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</si>
  <si>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</si>
  <si>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</si>
  <si>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</si>
  <si>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</si>
  <si>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</si>
  <si>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</si>
  <si>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</si>
  <si>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</si>
  <si>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</si>
  <si>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</si>
  <si>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</si>
  <si>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</si>
  <si>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</si>
  <si>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</si>
  <si>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</si>
  <si>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</si>
  <si>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</si>
  <si>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</si>
  <si>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</si>
  <si>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</si>
  <si>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</si>
  <si>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</si>
  <si>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</si>
  <si>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</si>
  <si>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</si>
  <si>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</si>
  <si>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</si>
  <si>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</si>
  <si>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</si>
  <si>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</si>
  <si>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供用開始から２０年以上が経過したため、処理場の設備についてストックマネジメント計画を策定した。施設のライフサイクルコストの低減を図り、計画的な修繕・更新を実施している。
　今後は中長期的な収支計画に基づいた費用対効果について精査し、処理場の統廃合（小野田浄化センター及び宮崎浄化センター）を検討する。</t>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</si>
  <si>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地方公営企業会計適用については、令和６年度から法適化を実施しており、自団体の経理内容を明確化し、透明性を高めることで、経営の安定化に努める。</t>
    <rPh sb="176" eb="178">
      <t>ジッシ</t>
    </rPh>
    <phoneticPr fontId="4"/>
  </si>
  <si>
    <t>　令和５年度は公営企業法財務適用のため打切決算となった、このため通常の決算状況とは乖離が生じている。
①収益的収支比率　⑤経費回収率
　使用料収入で賄えない分は、一般会計繰入金を補填財源としている、打切決算の影響を差し引くとほぼ例年と同様、収益的収支比率は７割で推移している。経費回収率は、汚水処理費の増減に伴い、６割で推移している。
④企業債残高対事業規模比率
　平成１５～１９年度に下水道管渠整備を前倒しで実施した経緯があり、元金償還額が高額となっていた。今後は企業債残高の減少に伴い、比率も低下していくものと分析する。
⑥汚水処理原価　⑦施設利用率
　打切決算の影響を差し引くとほぼ例年と同様で、人口減少による有収水量の低下が汚水処理原価の引上げ、施設利用率低下に直結している。
⑧水洗化率
　水洗化率向上のため、町の広報誌や公式ホームページを活用した「水洗便所等改造資金融資あっせん事業」の周知に努めているが、人口減少と高齢化により新規の接続はほとんど見込めない状況である。</t>
    <rPh sb="114" eb="116">
      <t>レイネン</t>
    </rPh>
    <rPh sb="117" eb="119">
      <t>ドウヨウ</t>
    </rPh>
    <rPh sb="129" eb="130">
      <t>ワリ</t>
    </rPh>
    <rPh sb="158" eb="159">
      <t>ワリ</t>
    </rPh>
    <rPh sb="260" eb="262">
      <t>ブンセキ</t>
    </rPh>
    <rPh sb="276" eb="278">
      <t>シセツ</t>
    </rPh>
    <rPh sb="278" eb="280">
      <t>リヨウ</t>
    </rPh>
    <rPh sb="280" eb="281">
      <t>リツ</t>
    </rPh>
    <rPh sb="331" eb="333">
      <t>シセツ</t>
    </rPh>
    <rPh sb="333" eb="335">
      <t>リヨウ</t>
    </rPh>
    <rPh sb="335" eb="336">
      <t>リツ</t>
    </rPh>
    <rPh sb="336" eb="338">
      <t>テイカ</t>
    </rPh>
    <rPh sb="427" eb="429">
      <t>シンキ</t>
    </rPh>
    <rPh sb="437" eb="439">
      <t>ミコ</t>
    </rPh>
    <rPh sb="442" eb="44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</si>
</sst>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5-49C5-9298-50CC7E2B5E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E8A5-49C5-9298-50CC7E2B5E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45.25</c:v>
                </c:pt>
                <c:pt idx="1">
                  <c:v>44.5</c:v>
                </c:pt>
                <c:pt idx="2">
                  <c:v>40.46</c:v>
                </c:pt>
                <c:pt idx="3">
                  <c:v>41.96</c:v>
                </c:pt>
                <c:pt idx="4">
                  <c:v>39.15</c:v>
                </c:pt>
              </c:numCache>
            </c:numRef>
          </c:val>
          <c:extLst>
            <c:ext xmlns:c16="http://schemas.microsoft.com/office/drawing/2014/chart" uri="{C3380CC4-5D6E-409C-BE32-E72D297353CC}">
              <c16:uniqueId val="{00000000-2D47-44BF-BD60-5D57C45F84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2D47-44BF-BD60-5D57C45F84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72.69</c:v>
                </c:pt>
                <c:pt idx="1">
                  <c:v>73.900000000000006</c:v>
                </c:pt>
                <c:pt idx="2">
                  <c:v>75.66</c:v>
                </c:pt>
                <c:pt idx="3">
                  <c:v>76.66</c:v>
                </c:pt>
                <c:pt idx="4">
                  <c:v>76.86</c:v>
                </c:pt>
              </c:numCache>
            </c:numRef>
          </c:val>
          <c:extLst>
            <c:ext xmlns:c16="http://schemas.microsoft.com/office/drawing/2014/chart" uri="{C3380CC4-5D6E-409C-BE32-E72D297353CC}">
              <c16:uniqueId val="{00000000-62A3-4CF8-B522-529E86151A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62A3-4CF8-B522-529E86151A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69.099999999999994</c:v>
                </c:pt>
                <c:pt idx="1">
                  <c:v>72.02</c:v>
                </c:pt>
                <c:pt idx="2">
                  <c:v>71.599999999999994</c:v>
                </c:pt>
                <c:pt idx="3">
                  <c:v>73.78</c:v>
                </c:pt>
                <c:pt idx="4">
                  <c:v>84.05</c:v>
                </c:pt>
              </c:numCache>
            </c:numRef>
          </c:val>
          <c:extLst>
            <c:ext xmlns:c16="http://schemas.microsoft.com/office/drawing/2014/chart" uri="{C3380CC4-5D6E-409C-BE32-E72D297353CC}">
              <c16:uniqueId val="{00000000-9F86-4E0C-A995-BE27DB5A31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86-4E0C-A995-BE27DB5A31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AC-4A6A-82F2-30BE2B30D4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AC-4A6A-82F2-30BE2B30D4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2C-407F-98D5-7E26F492DE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C-407F-98D5-7E26F492DE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CB-4B85-9937-A995545246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CB-4B85-9937-A995545246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E5-4F08-80C7-EA913D0129F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E5-4F08-80C7-EA913D0129F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495.55</c:v>
                </c:pt>
                <c:pt idx="1">
                  <c:v>382.62</c:v>
                </c:pt>
                <c:pt idx="2">
                  <c:v>267.47000000000003</c:v>
                </c:pt>
                <c:pt idx="3">
                  <c:v>226.25</c:v>
                </c:pt>
                <c:pt idx="4">
                  <c:v>205.24</c:v>
                </c:pt>
              </c:numCache>
            </c:numRef>
          </c:val>
          <c:extLst>
            <c:ext xmlns:c16="http://schemas.microsoft.com/office/drawing/2014/chart" uri="{C3380CC4-5D6E-409C-BE32-E72D297353CC}">
              <c16:uniqueId val="{00000000-AE4E-4FEC-A5AB-52382CEF8A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AE4E-4FEC-A5AB-52382CEF8A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55.4</c:v>
                </c:pt>
                <c:pt idx="1">
                  <c:v>60.96</c:v>
                </c:pt>
                <c:pt idx="2">
                  <c:v>60.55</c:v>
                </c:pt>
                <c:pt idx="3">
                  <c:v>59.23</c:v>
                </c:pt>
                <c:pt idx="4">
                  <c:v>72.91</c:v>
                </c:pt>
              </c:numCache>
            </c:numRef>
          </c:val>
          <c:extLst>
            <c:ext xmlns:c16="http://schemas.microsoft.com/office/drawing/2014/chart" uri="{C3380CC4-5D6E-409C-BE32-E72D297353CC}">
              <c16:uniqueId val="{00000000-6737-41D8-A58F-21DECE214F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6737-41D8-A58F-21DECE214F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320.63</c:v>
                </c:pt>
                <c:pt idx="1">
                  <c:v>293.69</c:v>
                </c:pt>
                <c:pt idx="2">
                  <c:v>296.47000000000003</c:v>
                </c:pt>
                <c:pt idx="3">
                  <c:v>309.67</c:v>
                </c:pt>
                <c:pt idx="4">
                  <c:v>228.2</c:v>
                </c:pt>
              </c:numCache>
            </c:numRef>
          </c:val>
          <c:extLst>
            <c:ext xmlns:c16="http://schemas.microsoft.com/office/drawing/2014/chart" uri="{C3380CC4-5D6E-409C-BE32-E72D297353CC}">
              <c16:uniqueId val="{00000000-122A-4E07-8436-F30DEE6528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122A-4E07-8436-F30DEE6528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宮城県　加美町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21427</v>
      </c>
      <c r="AM8" s="44"/>
      <c r="AN8" s="44"/>
      <c r="AO8" s="44"/>
      <c r="AP8" s="44"/>
      <c r="AQ8" s="44"/>
      <c r="AR8" s="44"/>
      <c r="AS8" s="44"/>
      <c r="AT8" s="45">
        <f>データ!T6</f>
        <v>460.67</v>
      </c>
      <c r="AU8" s="45"/>
      <c r="AV8" s="45"/>
      <c r="AW8" s="45"/>
      <c r="AX8" s="45"/>
      <c r="AY8" s="45"/>
      <c r="AZ8" s="45"/>
      <c r="BA8" s="45"/>
      <c r="BB8" s="45">
        <f>データ!U6</f>
        <v>46.51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25.55</v>
      </c>
      <c r="Q10" s="45"/>
      <c r="R10" s="45"/>
      <c r="S10" s="45"/>
      <c r="T10" s="45"/>
      <c r="U10" s="45"/>
      <c r="V10" s="45"/>
      <c r="W10" s="45">
        <f>データ!Q6</f>
        <v>95.02</v>
      </c>
      <c r="X10" s="45"/>
      <c r="Y10" s="45"/>
      <c r="Z10" s="45"/>
      <c r="AA10" s="45"/>
      <c r="AB10" s="45"/>
      <c r="AC10" s="45"/>
      <c r="AD10" s="44">
        <f>データ!R6</f>
        <v>3302</v>
      </c>
      <c r="AE10" s="44"/>
      <c r="AF10" s="44"/>
      <c r="AG10" s="44"/>
      <c r="AH10" s="44"/>
      <c r="AI10" s="44"/>
      <c r="AJ10" s="44"/>
      <c r="AK10" s="2"/>
      <c r="AL10" s="44">
        <f>データ!V6</f>
        <v>5424</v>
      </c>
      <c r="AM10" s="44"/>
      <c r="AN10" s="44"/>
      <c r="AO10" s="44"/>
      <c r="AP10" s="44"/>
      <c r="AQ10" s="44"/>
      <c r="AR10" s="44"/>
      <c r="AS10" s="44"/>
      <c r="AT10" s="45">
        <f>データ!W6</f>
        <v>2.5499999999999998</v>
      </c>
      <c r="AU10" s="45"/>
      <c r="AV10" s="45"/>
      <c r="AW10" s="45"/>
      <c r="AX10" s="45"/>
      <c r="AY10" s="45"/>
      <c r="AZ10" s="45"/>
      <c r="BA10" s="45"/>
      <c r="BB10" s="45">
        <f>データ!X6</f>
        <v>2127.06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43</v>
      </c>
      <c r="O86" s="12" t="str">
        <f>データ!EO6</f>
        <v>【0.11】</v>
      </c>
    </row>
  </sheetData>
  <sheetProtection algorithmName="SHA-512" hashValue="DqByPgdngUKXrkAwXhzQEPfCSTZhMJlICc/Ul+/fByZCLN6xzU0GotG9aTmez0xzDG8SfQMj9QVsRx1Rl4UzkA==" saltValue="vY3ga7XI0Bc3LTUJE4G6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44458</v>
      </c>
      <c r="D6" s="19">
        <f t="shared" si="3"/>
        <v>47</v>
      </c>
      <c r="E6" s="19">
        <f t="shared" si="3"/>
        <v>17</v>
      </c>
      <c r="F6" s="19">
        <f t="shared" si="3"/>
        <v>4</v>
      </c>
      <c r="G6" s="19">
        <f t="shared" si="3"/>
        <v>0</v>
      </c>
      <c r="H6" s="19" t="str">
        <f t="shared" si="3"/>
        <v>宮城県　加美町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25.55</v>
      </c>
      <c r="Q6" s="20">
        <f t="shared" si="3"/>
        <v>95.02</v>
      </c>
      <c r="R6" s="20">
        <f t="shared" si="3"/>
        <v>3302</v>
      </c>
      <c r="S6" s="20">
        <f t="shared" si="3"/>
        <v>21427</v>
      </c>
      <c r="T6" s="20">
        <f t="shared" si="3"/>
        <v>460.67</v>
      </c>
      <c r="U6" s="20">
        <f t="shared" si="3"/>
        <v>46.51</v>
      </c>
      <c r="V6" s="20">
        <f t="shared" si="3"/>
        <v>5424</v>
      </c>
      <c r="W6" s="20">
        <f t="shared" si="3"/>
        <v>2.5499999999999998</v>
      </c>
      <c r="X6" s="20">
        <f t="shared" si="3"/>
        <v>2127.06</v>
      </c>
      <c r="Y6" s="21">
        <f>IF(Y7="",NA(),Y7)</f>
        <v>69.099999999999994</v>
      </c>
      <c r="Z6" s="21">
        <f t="shared" ref="Z6:AH6" si="4">IF(Z7="",NA(),Z7)</f>
        <v>72.02</v>
      </c>
      <c r="AA6" s="21">
        <f t="shared" si="4"/>
        <v>71.599999999999994</v>
      </c>
      <c r="AB6" s="21">
        <f t="shared" si="4"/>
        <v>73.78</v>
      </c>
      <c r="AC6" s="21">
        <f t="shared" si="4"/>
        <v>84.05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495.55</v>
      </c>
      <c r="BG6" s="21">
        <f t="shared" ref="BG6:BO6" si="7">IF(BG7="",NA(),BG7)</f>
        <v>382.62</v>
      </c>
      <c r="BH6" s="21">
        <f t="shared" si="7"/>
        <v>267.47000000000003</v>
      </c>
      <c r="BI6" s="21">
        <f t="shared" si="7"/>
        <v>226.25</v>
      </c>
      <c r="BJ6" s="21">
        <f t="shared" si="7"/>
        <v>205.24</v>
      </c>
      <c r="BK6" s="21">
        <f t="shared" si="7"/>
        <v>1206.79</v>
      </c>
      <c r="BL6" s="21">
        <f t="shared" si="7"/>
        <v>1258.43</v>
      </c>
      <c r="BM6" s="21">
        <f t="shared" si="7"/>
        <v>1283.69</v>
      </c>
      <c r="BN6" s="21">
        <f t="shared" si="7"/>
        <v>1160.22</v>
      </c>
      <c r="BO6" s="21">
        <f t="shared" si="7"/>
        <v>1141.98</v>
      </c>
      <c r="BP6" s="20" t="str">
        <f>IF(BP7="","",IF(BP7="-","【-】","【"&amp;SUBSTITUTE(TEXT(BP7,"#,##0.00"),"-","△")&amp;"】"))</f>
        <v>【1,156.82】</v>
      </c>
      <c r="BQ6" s="21">
        <f>IF(BQ7="",NA(),BQ7)</f>
        <v>55.4</v>
      </c>
      <c r="BR6" s="21">
        <f t="shared" ref="BR6:BZ6" si="8">IF(BR7="",NA(),BR7)</f>
        <v>60.96</v>
      </c>
      <c r="BS6" s="21">
        <f t="shared" si="8"/>
        <v>60.55</v>
      </c>
      <c r="BT6" s="21">
        <f t="shared" si="8"/>
        <v>59.23</v>
      </c>
      <c r="BU6" s="21">
        <f t="shared" si="8"/>
        <v>72.91</v>
      </c>
      <c r="BV6" s="21">
        <f t="shared" si="8"/>
        <v>71.84</v>
      </c>
      <c r="BW6" s="21">
        <f t="shared" si="8"/>
        <v>73.36</v>
      </c>
      <c r="BX6" s="21">
        <f t="shared" si="8"/>
        <v>82.53</v>
      </c>
      <c r="BY6" s="21">
        <f t="shared" si="8"/>
        <v>81.81</v>
      </c>
      <c r="BZ6" s="21">
        <f t="shared" si="8"/>
        <v>82.27</v>
      </c>
      <c r="CA6" s="20" t="str">
        <f>IF(CA7="","",IF(CA7="-","【-】","【"&amp;SUBSTITUTE(TEXT(CA7,"#,##0.00"),"-","△")&amp;"】"))</f>
        <v>【75.33】</v>
      </c>
      <c r="CB6" s="21">
        <f>IF(CB7="",NA(),CB7)</f>
        <v>320.63</v>
      </c>
      <c r="CC6" s="21">
        <f t="shared" ref="CC6:CK6" si="9">IF(CC7="",NA(),CC7)</f>
        <v>293.69</v>
      </c>
      <c r="CD6" s="21">
        <f t="shared" si="9"/>
        <v>296.47000000000003</v>
      </c>
      <c r="CE6" s="21">
        <f t="shared" si="9"/>
        <v>309.67</v>
      </c>
      <c r="CF6" s="21">
        <f t="shared" si="9"/>
        <v>228.2</v>
      </c>
      <c r="CG6" s="21">
        <f t="shared" si="9"/>
        <v>228.47</v>
      </c>
      <c r="CH6" s="21">
        <f t="shared" si="9"/>
        <v>224.88</v>
      </c>
      <c r="CI6" s="21">
        <f t="shared" si="9"/>
        <v>190.48</v>
      </c>
      <c r="CJ6" s="21">
        <f t="shared" si="9"/>
        <v>193.59</v>
      </c>
      <c r="CK6" s="21">
        <f t="shared" si="9"/>
        <v>194.42</v>
      </c>
      <c r="CL6" s="20" t="str">
        <f>IF(CL7="","",IF(CL7="-","【-】","【"&amp;SUBSTITUTE(TEXT(CL7,"#,##0.00"),"-","△")&amp;"】"))</f>
        <v>【215.73】</v>
      </c>
      <c r="CM6" s="21">
        <f>IF(CM7="",NA(),CM7)</f>
        <v>45.25</v>
      </c>
      <c r="CN6" s="21">
        <f t="shared" ref="CN6:CV6" si="10">IF(CN7="",NA(),CN7)</f>
        <v>44.5</v>
      </c>
      <c r="CO6" s="21">
        <f t="shared" si="10"/>
        <v>40.46</v>
      </c>
      <c r="CP6" s="21">
        <f t="shared" si="10"/>
        <v>41.96</v>
      </c>
      <c r="CQ6" s="21">
        <f t="shared" si="10"/>
        <v>39.15</v>
      </c>
      <c r="CR6" s="21">
        <f t="shared" si="10"/>
        <v>42.47</v>
      </c>
      <c r="CS6" s="21">
        <f t="shared" si="10"/>
        <v>42.4</v>
      </c>
      <c r="CT6" s="21">
        <f t="shared" si="10"/>
        <v>44.24</v>
      </c>
      <c r="CU6" s="21">
        <f t="shared" si="10"/>
        <v>45.3</v>
      </c>
      <c r="CV6" s="21">
        <f t="shared" si="10"/>
        <v>45.6</v>
      </c>
      <c r="CW6" s="20" t="str">
        <f>IF(CW7="","",IF(CW7="-","【-】","【"&amp;SUBSTITUTE(TEXT(CW7,"#,##0.00"),"-","△")&amp;"】"))</f>
        <v>【43.28】</v>
      </c>
      <c r="CX6" s="21">
        <f>IF(CX7="",NA(),CX7)</f>
        <v>72.69</v>
      </c>
      <c r="CY6" s="21">
        <f t="shared" ref="CY6:DG6" si="11">IF(CY7="",NA(),CY7)</f>
        <v>73.900000000000006</v>
      </c>
      <c r="CZ6" s="21">
        <f t="shared" si="11"/>
        <v>75.66</v>
      </c>
      <c r="DA6" s="21">
        <f t="shared" si="11"/>
        <v>76.66</v>
      </c>
      <c r="DB6" s="21">
        <f t="shared" si="11"/>
        <v>76.86</v>
      </c>
      <c r="DC6" s="21">
        <f t="shared" si="11"/>
        <v>83.75</v>
      </c>
      <c r="DD6" s="21">
        <f t="shared" si="11"/>
        <v>84.19</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5" s="22" customFormat="1" x14ac:dyDescent="0.15">
      <c r="A7" s="14"/>
      <c r="B7" s="23">
        <v>2023</v>
      </c>
      <c r="C7" s="23">
        <v>44458</v>
      </c>
      <c r="D7" s="23">
        <v>47</v>
      </c>
      <c r="E7" s="23">
        <v>17</v>
      </c>
      <c r="F7" s="23">
        <v>4</v>
      </c>
      <c r="G7" s="23">
        <v>0</v>
      </c>
      <c r="H7" s="23" t="s">
        <v>98</v>
      </c>
      <c r="I7" s="23" t="s">
        <v>99</v>
      </c>
      <c r="J7" s="23" t="s">
        <v>100</v>
      </c>
      <c r="K7" s="23" t="s">
        <v>101</v>
      </c>
      <c r="L7" s="23" t="s">
        <v>102</v>
      </c>
      <c r="M7" s="23" t="s">
        <v>103</v>
      </c>
      <c r="N7" s="24" t="s">
        <v>104</v>
      </c>
      <c r="O7" s="24" t="s">
        <v>105</v>
      </c>
      <c r="P7" s="24">
        <v>25.55</v>
      </c>
      <c r="Q7" s="24">
        <v>95.02</v>
      </c>
      <c r="R7" s="24">
        <v>3302</v>
      </c>
      <c r="S7" s="24">
        <v>21427</v>
      </c>
      <c r="T7" s="24">
        <v>460.67</v>
      </c>
      <c r="U7" s="24">
        <v>46.51</v>
      </c>
      <c r="V7" s="24">
        <v>5424</v>
      </c>
      <c r="W7" s="24">
        <v>2.5499999999999998</v>
      </c>
      <c r="X7" s="24">
        <v>2127.06</v>
      </c>
      <c r="Y7" s="24">
        <v>69.099999999999994</v>
      </c>
      <c r="Z7" s="24">
        <v>72.02</v>
      </c>
      <c r="AA7" s="24">
        <v>71.599999999999994</v>
      </c>
      <c r="AB7" s="24">
        <v>73.78</v>
      </c>
      <c r="AC7" s="24">
        <v>84.05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495.55</v>
      </c>
      <c r="BG7" s="24">
        <v>382.62</v>
      </c>
      <c r="BH7" s="24">
        <v>267.47000000000003</v>
      </c>
      <c r="BI7" s="24">
        <v>226.25</v>
      </c>
      <c r="BJ7" s="24">
        <v>205.24</v>
      </c>
      <c r="BK7" s="24">
        <v>1206.79</v>
      </c>
      <c r="BL7" s="24">
        <v>1258.43</v>
      </c>
      <c r="BM7" s="24">
        <v>1283.69</v>
      </c>
      <c r="BN7" s="24">
        <v>1160.22</v>
      </c>
      <c r="BO7" s="24">
        <v>1141.98</v>
      </c>
      <c r="BP7" s="24">
        <v>1156.82</v>
      </c>
      <c r="BQ7" s="24">
        <v>55.4</v>
      </c>
      <c r="BR7" s="24">
        <v>60.96</v>
      </c>
      <c r="BS7" s="24">
        <v>60.55</v>
      </c>
      <c r="BT7" s="24">
        <v>59.23</v>
      </c>
      <c r="BU7" s="24">
        <v>72.91</v>
      </c>
      <c r="BV7" s="24">
        <v>71.84</v>
      </c>
      <c r="BW7" s="24">
        <v>73.36</v>
      </c>
      <c r="BX7" s="24">
        <v>82.53</v>
      </c>
      <c r="BY7" s="24">
        <v>81.81</v>
      </c>
      <c r="BZ7" s="24">
        <v>82.27</v>
      </c>
      <c r="CA7" s="24">
        <v>75.33</v>
      </c>
      <c r="CB7" s="24">
        <v>320.63</v>
      </c>
      <c r="CC7" s="24">
        <v>293.69</v>
      </c>
      <c r="CD7" s="24">
        <v>296.47000000000003</v>
      </c>
      <c r="CE7" s="24">
        <v>309.67</v>
      </c>
      <c r="CF7" s="24">
        <v>228.2</v>
      </c>
      <c r="CG7" s="24">
        <v>228.47</v>
      </c>
      <c r="CH7" s="24">
        <v>224.88</v>
      </c>
      <c r="CI7" s="24">
        <v>190.48</v>
      </c>
      <c r="CJ7" s="24">
        <v>193.59</v>
      </c>
      <c r="CK7" s="24">
        <v>194.42</v>
      </c>
      <c r="CL7" s="24">
        <v>215.73</v>
      </c>
      <c r="CM7" s="24">
        <v>45.25</v>
      </c>
      <c r="CN7" s="24">
        <v>44.5</v>
      </c>
      <c r="CO7" s="24">
        <v>40.46</v>
      </c>
      <c r="CP7" s="24">
        <v>41.96</v>
      </c>
      <c r="CQ7" s="24">
        <v>39.15</v>
      </c>
      <c r="CR7" s="24">
        <v>42.47</v>
      </c>
      <c r="CS7" s="24">
        <v>42.4</v>
      </c>
      <c r="CT7" s="24">
        <v>44.24</v>
      </c>
      <c r="CU7" s="24">
        <v>45.3</v>
      </c>
      <c r="CV7" s="24">
        <v>45.6</v>
      </c>
      <c r="CW7" s="24">
        <v>43.28</v>
      </c>
      <c r="CX7" s="24">
        <v>72.69</v>
      </c>
      <c r="CY7" s="24">
        <v>73.900000000000006</v>
      </c>
      <c r="CZ7" s="24">
        <v>75.66</v>
      </c>
      <c r="DA7" s="24">
        <v>76.66</v>
      </c>
      <c r="DB7" s="24">
        <v>76.86</v>
      </c>
      <c r="DC7" s="24">
        <v>83.75</v>
      </c>
      <c r="DD7" s="24">
        <v>84.19</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0.27</v>
      </c>
      <c r="EM7" s="24">
        <v>0.22</v>
      </c>
      <c r="EN7" s="24">
        <v>0.17</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大場　利之</cp:lastModifiedBy>
  <cp:lastPrinted>2025-02-18T04:10:50Z</cp:lastPrinted>
  <dcterms:created xsi:type="dcterms:W3CDTF">2025-01-24T07:30:25Z</dcterms:created>
  <dcterms:modified xsi:type="dcterms:W3CDTF">2025-02-18T04:10:51Z</dcterms:modified>
  <cp:category/>
</cp:coreProperties>
</file>