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rafale3\01_zaisei\41_財政一般 市町村課照会等\R06\市町村課（公営企業）\250123_●【宮城県市町村課】公営企業に係る経営比較分析表（令和５年度決算）の分析等について(依頼）\03_伺い\"/>
    </mc:Choice>
  </mc:AlternateContent>
  <xr:revisionPtr revIDLastSave="0" documentId="13_ncr:1_{3E33E89B-D669-48F5-91F1-5EF31BFA0A2C}" xr6:coauthVersionLast="36" xr6:coauthVersionMax="36" xr10:uidLastSave="{00000000-0000-0000-0000-000000000000}"/>
  <workbookProtection workbookAlgorithmName="SHA-512" workbookHashValue="GN5IM2/idESUYP8drpddJ2RK6SXaRbMxM3QHhN7hTOPAfvj8fKKsKUBzReYPj/M7eE21sUM8SEbHFc37MVg79g==" workbookSaltValue="BkZtzLRicJW/mctqu4Rh+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<sst xmlns="http://schemas.openxmlformats.org/spreadsheetml/2006/main" count="236" uniqueCount="118">
  <si>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</si>
  <si>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</si>
  <si>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</si>
  <si>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</si>
  <si>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</si>
  <si>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</si>
  <si>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</si>
  <si>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</si>
  <si>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</si>
  <si>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</si>
  <si>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</si>
  <si>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</si>
  <si>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</si>
  <si>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</si>
  <si>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</si>
  <si>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</si>
  <si>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</si>
  <si>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</si>
  <si>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</si>
  <si>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</si>
  <si>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</si>
  <si>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</si>
  <si>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</si>
  <si>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</si>
  <si>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</si>
  <si>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</si>
  <si>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</si>
  <si>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</si>
  <si>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</si>
  <si>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</si>
  <si>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</si>
  <si>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</si>
  <si>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</si>
  <si>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</si>
  <si>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</si>
  <si>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</si>
  <si>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</si>
  <si>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</si>
  <si>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</si>
  <si>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</si>
  <si>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</si>
  <si>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</si>
  <si>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</si>
  <si>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</si>
  <si>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</si>
  <si>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</si>
  <si>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</si>
  <si>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</si>
  <si>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</si>
  <si>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</si>
  <si>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</si>
  <si>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</si>
  <si>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</si>
  <si>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</si>
  <si>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</si>
  <si>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</si>
  <si>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</si>
  <si>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</si>
  <si>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</si>
  <si>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</si>
  <si>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</si>
  <si>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</si>
  <si>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</si>
  <si>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</si>
  <si>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</si>
  <si>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</si>
  <si>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</si>
  <si>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</si>
  <si>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</si>
  <si>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</si>
  <si>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</si>
  <si>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</si>
  <si>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</si>
  <si>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</si>
  <si>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</si>
  <si>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</si>
  <si>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</si>
  <si>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</si>
  <si>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</si>
  <si>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</si>
  <si>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</si>
  <si>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</si>
  <si>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</si>
  <si>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</si>
  <si>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</si>
  <si>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</si>
  <si>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</si>
  <si>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</si>
  <si>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</si>
  <si>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</si>
  <si>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</si>
  <si>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</si>
  <si>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</si>
  <si>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</si>
  <si>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</si>
  <si>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</si>
  <si>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</si>
  <si>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</si>
  <si>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</si>
  <si>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</si>
  <si>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</si>
  <si>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</si>
  <si>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</si>
  <si>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</si>
  <si>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</si>
  <si>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</si>
  <si>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</si>
  <si>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</si>
  <si>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</si>
  <si>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</si>
  <si>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</si>
  <si>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</si>
  <si>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</si>
  <si>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</si>
  <si>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</si>
  <si>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供用開始から２０年以上が経過したため、処理場の設備についてストックマネジメント計画を策定した。施設のライフサイクルコストの低減を図り、計画的な修繕・更新を実施している。
　今後は、処理場の更新工事が完了次第、管渠の更新工事を見据えた計画を策定する。</t>
    <rPh sb="87" eb="89">
      <t>コンゴ</t>
    </rPh>
    <rPh sb="91" eb="94">
      <t>ショリジョウ</t>
    </rPh>
    <rPh sb="95" eb="99">
      <t>コウシンコウジ</t>
    </rPh>
    <rPh sb="100" eb="104">
      <t>カンリョウシダイ</t>
    </rPh>
    <rPh sb="105" eb="107">
      <t>カンキョ</t>
    </rPh>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</si>
  <si>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地方公営企業会計適用については、令和６年度から法適化を実施しており、自団体の経理内容を明確化し、透明性を高めることで、経営の安定化に努める。</t>
    <rPh sb="176" eb="178">
      <t>ジッシ</t>
    </rPh>
    <phoneticPr fontId="4"/>
  </si>
  <si>
    <r>
      <t>　令和５年度は公営企業法財務適用のため打切決算となった、このため通常の決算状況とは乖離が生じている。
①収益的収支比率　
⑤経費回収率
　打切決算の影響を差し引いても収益的収支比率は改善しているが経費回収率は減少している。主な要因として基金の全額取り崩しや消費税還付などによるもので、使用料収入は減少している。経営戦略の改定に基づいた使用料収入の確保が必要不可欠である。
⑥汚水処理原価
　打切決算の影響を考慮すると汚水処理原価は増加している。今後は人口減少による有収水量の低下が汚水処理原価の引上げに直結していくものと分析する。
⑦施設利用率
　令和５年度は処理場改修工事のため処理能力が減少したことにより施設利用率が増加した。
⑧水洗化率
　町中心部では宅地造成</t>
    </r>
    <r>
      <rPr>
        <sz val="11"/>
        <rFont val="ＭＳ ゴシック"/>
        <family val="3"/>
        <charset val="128"/>
      </rPr>
      <t>に</t>
    </r>
    <r>
      <rPr>
        <sz val="11"/>
        <color theme="1"/>
        <rFont val="ＭＳ ゴシック"/>
        <family val="3"/>
        <charset val="128"/>
      </rPr>
      <t>より水洗化が進んでいる一方、高齢化が進み改築による水洗化は伸び悩んでいる。</t>
    </r>
    <rPh sb="32" eb="34">
      <t>ツウジョウ</t>
    </rPh>
    <rPh sb="35" eb="37">
      <t>ケッサン</t>
    </rPh>
    <rPh sb="37" eb="39">
      <t>ジョウキョウ</t>
    </rPh>
    <rPh sb="41" eb="43">
      <t>カイリ</t>
    </rPh>
    <rPh sb="44" eb="45">
      <t>ショウ</t>
    </rPh>
    <rPh sb="70" eb="72">
      <t>ウチキ</t>
    </rPh>
    <rPh sb="72" eb="74">
      <t>ケッサン</t>
    </rPh>
    <rPh sb="75" eb="77">
      <t>エイキョウ</t>
    </rPh>
    <rPh sb="78" eb="79">
      <t>サ</t>
    </rPh>
    <rPh sb="80" eb="81">
      <t>ヒ</t>
    </rPh>
    <rPh sb="92" eb="94">
      <t>カイゼン</t>
    </rPh>
    <rPh sb="105" eb="107">
      <t>ゲンショウ</t>
    </rPh>
    <rPh sb="112" eb="113">
      <t>オモ</t>
    </rPh>
    <rPh sb="114" eb="116">
      <t>ヨウイン</t>
    </rPh>
    <rPh sb="119" eb="121">
      <t>キキン</t>
    </rPh>
    <rPh sb="122" eb="124">
      <t>ゼンガク</t>
    </rPh>
    <rPh sb="124" eb="125">
      <t>ト</t>
    </rPh>
    <rPh sb="126" eb="127">
      <t>クズ</t>
    </rPh>
    <rPh sb="129" eb="132">
      <t>ショウヒゼイ</t>
    </rPh>
    <rPh sb="132" eb="134">
      <t>カンプ</t>
    </rPh>
    <rPh sb="156" eb="160">
      <t>ケイエイセンリャク</t>
    </rPh>
    <rPh sb="161" eb="163">
      <t>カイテイ</t>
    </rPh>
    <rPh sb="164" eb="165">
      <t>モト</t>
    </rPh>
    <rPh sb="168" eb="171">
      <t>シヨウリョウ</t>
    </rPh>
    <rPh sb="171" eb="173">
      <t>シュウニュウ</t>
    </rPh>
    <rPh sb="174" eb="176">
      <t>カクホ</t>
    </rPh>
    <rPh sb="177" eb="182">
      <t>ヒツヨウフカケツ</t>
    </rPh>
    <rPh sb="206" eb="208">
      <t>コウリョ</t>
    </rPh>
    <rPh sb="263" eb="265">
      <t>ブンセキ</t>
    </rPh>
    <rPh sb="278" eb="280">
      <t>レイワ</t>
    </rPh>
    <rPh sb="281" eb="283">
      <t>ネンド</t>
    </rPh>
    <rPh sb="284" eb="287">
      <t>ショリジョウ</t>
    </rPh>
    <rPh sb="287" eb="289">
      <t>カイシュウ</t>
    </rPh>
    <rPh sb="289" eb="291">
      <t>コウジ</t>
    </rPh>
    <rPh sb="294" eb="296">
      <t>ショリ</t>
    </rPh>
    <rPh sb="296" eb="298">
      <t>ノウリョク</t>
    </rPh>
    <rPh sb="328" eb="329">
      <t>マチ</t>
    </rPh>
    <rPh sb="329" eb="332">
      <t>チュウシンブ</t>
    </rPh>
    <rPh sb="334" eb="336">
      <t>タクチ</t>
    </rPh>
    <rPh sb="336" eb="338">
      <t>ゾウセイ</t>
    </rPh>
    <rPh sb="345" eb="346">
      <t>スス</t>
    </rPh>
    <rPh sb="350" eb="352">
      <t>イッポウ</t>
    </rPh>
    <rPh sb="359" eb="361">
      <t>カイチク</t>
    </rPh>
    <rPh sb="364" eb="367">
      <t>スイセンカ</t>
    </rPh>
    <rPh sb="368" eb="369">
      <t>ノ</t>
    </rPh>
    <rPh sb="370" eb="371">
      <t>ナヤ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</si>
</sst>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A-4934-9E7C-82F96FE194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7.0000000000000007E-2</c:v>
                </c:pt>
                <c:pt idx="4">
                  <c:v>0.06</c:v>
                </c:pt>
              </c:numCache>
            </c:numRef>
          </c:val>
          <c:smooth val="0"/>
          <c:extLst>
            <c:ext xmlns:c16="http://schemas.microsoft.com/office/drawing/2014/chart" uri="{C3380CC4-5D6E-409C-BE32-E72D297353CC}">
              <c16:uniqueId val="{00000001-708A-4934-9E7C-82F96FE194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63.04</c:v>
                </c:pt>
                <c:pt idx="1">
                  <c:v>66.11</c:v>
                </c:pt>
                <c:pt idx="2">
                  <c:v>64.62</c:v>
                </c:pt>
                <c:pt idx="3">
                  <c:v>64.239999999999995</c:v>
                </c:pt>
                <c:pt idx="4">
                  <c:v>90.23</c:v>
                </c:pt>
              </c:numCache>
            </c:numRef>
          </c:val>
          <c:extLst>
            <c:ext xmlns:c16="http://schemas.microsoft.com/office/drawing/2014/chart" uri="{C3380CC4-5D6E-409C-BE32-E72D297353CC}">
              <c16:uniqueId val="{00000000-5526-44E4-A40E-473F701781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54.86</c:v>
                </c:pt>
                <c:pt idx="4">
                  <c:v>55.04</c:v>
                </c:pt>
              </c:numCache>
            </c:numRef>
          </c:val>
          <c:smooth val="0"/>
          <c:extLst>
            <c:ext xmlns:c16="http://schemas.microsoft.com/office/drawing/2014/chart" uri="{C3380CC4-5D6E-409C-BE32-E72D297353CC}">
              <c16:uniqueId val="{00000001-5526-44E4-A40E-473F701781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76.34</c:v>
                </c:pt>
                <c:pt idx="1">
                  <c:v>76.97</c:v>
                </c:pt>
                <c:pt idx="2">
                  <c:v>77.430000000000007</c:v>
                </c:pt>
                <c:pt idx="3">
                  <c:v>77.83</c:v>
                </c:pt>
                <c:pt idx="4">
                  <c:v>79.349999999999994</c:v>
                </c:pt>
              </c:numCache>
            </c:numRef>
          </c:val>
          <c:extLst>
            <c:ext xmlns:c16="http://schemas.microsoft.com/office/drawing/2014/chart" uri="{C3380CC4-5D6E-409C-BE32-E72D297353CC}">
              <c16:uniqueId val="{00000000-DDBE-497A-9C98-58FD2EF4B4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91.37</c:v>
                </c:pt>
                <c:pt idx="4">
                  <c:v>91.92</c:v>
                </c:pt>
              </c:numCache>
            </c:numRef>
          </c:val>
          <c:smooth val="0"/>
          <c:extLst>
            <c:ext xmlns:c16="http://schemas.microsoft.com/office/drawing/2014/chart" uri="{C3380CC4-5D6E-409C-BE32-E72D297353CC}">
              <c16:uniqueId val="{00000001-DDBE-497A-9C98-58FD2EF4B4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66.83</c:v>
                </c:pt>
                <c:pt idx="1">
                  <c:v>72.44</c:v>
                </c:pt>
                <c:pt idx="2">
                  <c:v>73.17</c:v>
                </c:pt>
                <c:pt idx="3">
                  <c:v>69.69</c:v>
                </c:pt>
                <c:pt idx="4">
                  <c:v>82.03</c:v>
                </c:pt>
              </c:numCache>
            </c:numRef>
          </c:val>
          <c:extLst>
            <c:ext xmlns:c16="http://schemas.microsoft.com/office/drawing/2014/chart" uri="{C3380CC4-5D6E-409C-BE32-E72D297353CC}">
              <c16:uniqueId val="{00000000-DA52-4545-93DD-F476C700F2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2-4545-93DD-F476C700F2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8-4DCB-9E04-2078D67333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8-4DCB-9E04-2078D67333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B-49A4-A164-859A70E009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B-49A4-A164-859A70E009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80-468A-B6FC-2F65CB7DC3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80-468A-B6FC-2F65CB7DC3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15-4120-AAE5-758F862E48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5-4120-AAE5-758F862E48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498.98</c:v>
                </c:pt>
                <c:pt idx="1">
                  <c:v>526.17999999999995</c:v>
                </c:pt>
                <c:pt idx="2">
                  <c:v>361.68</c:v>
                </c:pt>
                <c:pt idx="3">
                  <c:v>144.47999999999999</c:v>
                </c:pt>
                <c:pt idx="4">
                  <c:v>165.45</c:v>
                </c:pt>
              </c:numCache>
            </c:numRef>
          </c:val>
          <c:extLst>
            <c:ext xmlns:c16="http://schemas.microsoft.com/office/drawing/2014/chart" uri="{C3380CC4-5D6E-409C-BE32-E72D297353CC}">
              <c16:uniqueId val="{00000000-BF75-4F18-B3C9-AAED0C6D14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742.08</c:v>
                </c:pt>
                <c:pt idx="4">
                  <c:v>730.84</c:v>
                </c:pt>
              </c:numCache>
            </c:numRef>
          </c:val>
          <c:smooth val="0"/>
          <c:extLst>
            <c:ext xmlns:c16="http://schemas.microsoft.com/office/drawing/2014/chart" uri="{C3380CC4-5D6E-409C-BE32-E72D297353CC}">
              <c16:uniqueId val="{00000001-BF75-4F18-B3C9-AAED0C6D14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90.04</c:v>
                </c:pt>
                <c:pt idx="1">
                  <c:v>87.29</c:v>
                </c:pt>
                <c:pt idx="2">
                  <c:v>91.87</c:v>
                </c:pt>
                <c:pt idx="3">
                  <c:v>80.23</c:v>
                </c:pt>
                <c:pt idx="4">
                  <c:v>94.51</c:v>
                </c:pt>
              </c:numCache>
            </c:numRef>
          </c:val>
          <c:extLst>
            <c:ext xmlns:c16="http://schemas.microsoft.com/office/drawing/2014/chart" uri="{C3380CC4-5D6E-409C-BE32-E72D297353CC}">
              <c16:uniqueId val="{00000000-C4C2-49F7-8F03-CB89205823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86.51</c:v>
                </c:pt>
                <c:pt idx="4">
                  <c:v>89.17</c:v>
                </c:pt>
              </c:numCache>
            </c:numRef>
          </c:val>
          <c:smooth val="0"/>
          <c:extLst>
            <c:ext xmlns:c16="http://schemas.microsoft.com/office/drawing/2014/chart" uri="{C3380CC4-5D6E-409C-BE32-E72D297353CC}">
              <c16:uniqueId val="{00000001-C4C2-49F7-8F03-CB89205823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206.16</c:v>
                </c:pt>
                <c:pt idx="1">
                  <c:v>213.59</c:v>
                </c:pt>
                <c:pt idx="2">
                  <c:v>203.9</c:v>
                </c:pt>
                <c:pt idx="3">
                  <c:v>232.81</c:v>
                </c:pt>
                <c:pt idx="4">
                  <c:v>181.46</c:v>
                </c:pt>
              </c:numCache>
            </c:numRef>
          </c:val>
          <c:extLst>
            <c:ext xmlns:c16="http://schemas.microsoft.com/office/drawing/2014/chart" uri="{C3380CC4-5D6E-409C-BE32-E72D297353CC}">
              <c16:uniqueId val="{00000000-1047-449D-A556-C8465AB500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188.24</c:v>
                </c:pt>
                <c:pt idx="4">
                  <c:v>184.85</c:v>
                </c:pt>
              </c:numCache>
            </c:numRef>
          </c:val>
          <c:smooth val="0"/>
          <c:extLst>
            <c:ext xmlns:c16="http://schemas.microsoft.com/office/drawing/2014/chart" uri="{C3380CC4-5D6E-409C-BE32-E72D297353CC}">
              <c16:uniqueId val="{00000001-1047-449D-A556-C8465AB500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3"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加美町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21427</v>
      </c>
      <c r="AM8" s="41"/>
      <c r="AN8" s="41"/>
      <c r="AO8" s="41"/>
      <c r="AP8" s="41"/>
      <c r="AQ8" s="41"/>
      <c r="AR8" s="41"/>
      <c r="AS8" s="41"/>
      <c r="AT8" s="34">
        <f>データ!T6</f>
        <v>460.67</v>
      </c>
      <c r="AU8" s="34"/>
      <c r="AV8" s="34"/>
      <c r="AW8" s="34"/>
      <c r="AX8" s="34"/>
      <c r="AY8" s="34"/>
      <c r="AZ8" s="34"/>
      <c r="BA8" s="34"/>
      <c r="BB8" s="34">
        <f>データ!U6</f>
        <v>46.51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46.34</v>
      </c>
      <c r="Q10" s="34"/>
      <c r="R10" s="34"/>
      <c r="S10" s="34"/>
      <c r="T10" s="34"/>
      <c r="U10" s="34"/>
      <c r="V10" s="34"/>
      <c r="W10" s="34">
        <f>データ!Q6</f>
        <v>80.03</v>
      </c>
      <c r="X10" s="34"/>
      <c r="Y10" s="34"/>
      <c r="Z10" s="34"/>
      <c r="AA10" s="34"/>
      <c r="AB10" s="34"/>
      <c r="AC10" s="34"/>
      <c r="AD10" s="41">
        <f>データ!R6</f>
        <v>3302</v>
      </c>
      <c r="AE10" s="41"/>
      <c r="AF10" s="41"/>
      <c r="AG10" s="41"/>
      <c r="AH10" s="41"/>
      <c r="AI10" s="41"/>
      <c r="AJ10" s="41"/>
      <c r="AK10" s="2"/>
      <c r="AL10" s="41">
        <f>データ!V6</f>
        <v>9839</v>
      </c>
      <c r="AM10" s="41"/>
      <c r="AN10" s="41"/>
      <c r="AO10" s="41"/>
      <c r="AP10" s="41"/>
      <c r="AQ10" s="41"/>
      <c r="AR10" s="41"/>
      <c r="AS10" s="41"/>
      <c r="AT10" s="34">
        <f>データ!W6</f>
        <v>4.84</v>
      </c>
      <c r="AU10" s="34"/>
      <c r="AV10" s="34"/>
      <c r="AW10" s="34"/>
      <c r="AX10" s="34"/>
      <c r="AY10" s="34"/>
      <c r="AZ10" s="34"/>
      <c r="BA10" s="34"/>
      <c r="BB10" s="34">
        <f>データ!X6</f>
        <v>2032.85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jcHV1zQzudejLprC8EKjRBFgBdf7rOgEywdJaj2lVJRHfpxrZ53O4Cj7ZRZYsju/V0gewobl2SP0dqpX3cbdWw==" saltValue="cbZZlI3f7bsOsS3eBBL2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44458</v>
      </c>
      <c r="D6" s="19">
        <f t="shared" si="3"/>
        <v>47</v>
      </c>
      <c r="E6" s="19">
        <f t="shared" si="3"/>
        <v>17</v>
      </c>
      <c r="F6" s="19">
        <f t="shared" si="3"/>
        <v>1</v>
      </c>
      <c r="G6" s="19">
        <f t="shared" si="3"/>
        <v>0</v>
      </c>
      <c r="H6" s="19" t="str">
        <f t="shared" si="3"/>
        <v>宮城県　加美町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46.34</v>
      </c>
      <c r="Q6" s="20">
        <f t="shared" si="3"/>
        <v>80.03</v>
      </c>
      <c r="R6" s="20">
        <f t="shared" si="3"/>
        <v>3302</v>
      </c>
      <c r="S6" s="20">
        <f t="shared" si="3"/>
        <v>21427</v>
      </c>
      <c r="T6" s="20">
        <f t="shared" si="3"/>
        <v>460.67</v>
      </c>
      <c r="U6" s="20">
        <f t="shared" si="3"/>
        <v>46.51</v>
      </c>
      <c r="V6" s="20">
        <f t="shared" si="3"/>
        <v>9839</v>
      </c>
      <c r="W6" s="20">
        <f t="shared" si="3"/>
        <v>4.84</v>
      </c>
      <c r="X6" s="20">
        <f t="shared" si="3"/>
        <v>2032.85</v>
      </c>
      <c r="Y6" s="21">
        <f>IF(Y7="",NA(),Y7)</f>
        <v>66.83</v>
      </c>
      <c r="Z6" s="21">
        <f t="shared" ref="Z6:AH6" si="4">IF(Z7="",NA(),Z7)</f>
        <v>72.44</v>
      </c>
      <c r="AA6" s="21">
        <f t="shared" si="4"/>
        <v>73.17</v>
      </c>
      <c r="AB6" s="21">
        <f t="shared" si="4"/>
        <v>69.69</v>
      </c>
      <c r="AC6" s="21">
        <f t="shared" si="4"/>
        <v>82.03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498.98</v>
      </c>
      <c r="BG6" s="21">
        <f t="shared" ref="BG6:BO6" si="7">IF(BG7="",NA(),BG7)</f>
        <v>526.17999999999995</v>
      </c>
      <c r="BH6" s="21">
        <f t="shared" si="7"/>
        <v>361.68</v>
      </c>
      <c r="BI6" s="21">
        <f t="shared" si="7"/>
        <v>144.47999999999999</v>
      </c>
      <c r="BJ6" s="21">
        <f t="shared" si="7"/>
        <v>165.45</v>
      </c>
      <c r="BK6" s="21">
        <f t="shared" si="7"/>
        <v>1130.42</v>
      </c>
      <c r="BL6" s="21">
        <f t="shared" si="7"/>
        <v>1245.0999999999999</v>
      </c>
      <c r="BM6" s="21">
        <f t="shared" si="7"/>
        <v>1108.8</v>
      </c>
      <c r="BN6" s="21">
        <f t="shared" si="7"/>
        <v>742.08</v>
      </c>
      <c r="BO6" s="21">
        <f t="shared" si="7"/>
        <v>730.84</v>
      </c>
      <c r="BP6" s="20" t="str">
        <f>IF(BP7="","",IF(BP7="-","【-】","【"&amp;SUBSTITUTE(TEXT(BP7,"#,##0.00"),"-","△")&amp;"】"))</f>
        <v>【630.82】</v>
      </c>
      <c r="BQ6" s="21">
        <f>IF(BQ7="",NA(),BQ7)</f>
        <v>90.04</v>
      </c>
      <c r="BR6" s="21">
        <f t="shared" ref="BR6:BZ6" si="8">IF(BR7="",NA(),BR7)</f>
        <v>87.29</v>
      </c>
      <c r="BS6" s="21">
        <f t="shared" si="8"/>
        <v>91.87</v>
      </c>
      <c r="BT6" s="21">
        <f t="shared" si="8"/>
        <v>80.23</v>
      </c>
      <c r="BU6" s="21">
        <f t="shared" si="8"/>
        <v>94.51</v>
      </c>
      <c r="BV6" s="21">
        <f t="shared" si="8"/>
        <v>74.17</v>
      </c>
      <c r="BW6" s="21">
        <f t="shared" si="8"/>
        <v>79.77</v>
      </c>
      <c r="BX6" s="21">
        <f t="shared" si="8"/>
        <v>79.63</v>
      </c>
      <c r="BY6" s="21">
        <f t="shared" si="8"/>
        <v>86.51</v>
      </c>
      <c r="BZ6" s="21">
        <f t="shared" si="8"/>
        <v>89.17</v>
      </c>
      <c r="CA6" s="20" t="str">
        <f>IF(CA7="","",IF(CA7="-","【-】","【"&amp;SUBSTITUTE(TEXT(CA7,"#,##0.00"),"-","△")&amp;"】"))</f>
        <v>【97.81】</v>
      </c>
      <c r="CB6" s="21">
        <f>IF(CB7="",NA(),CB7)</f>
        <v>206.16</v>
      </c>
      <c r="CC6" s="21">
        <f t="shared" ref="CC6:CK6" si="9">IF(CC7="",NA(),CC7)</f>
        <v>213.59</v>
      </c>
      <c r="CD6" s="21">
        <f t="shared" si="9"/>
        <v>203.9</v>
      </c>
      <c r="CE6" s="21">
        <f t="shared" si="9"/>
        <v>232.81</v>
      </c>
      <c r="CF6" s="21">
        <f t="shared" si="9"/>
        <v>181.46</v>
      </c>
      <c r="CG6" s="21">
        <f t="shared" si="9"/>
        <v>230.95</v>
      </c>
      <c r="CH6" s="21">
        <f t="shared" si="9"/>
        <v>214.56</v>
      </c>
      <c r="CI6" s="21">
        <f t="shared" si="9"/>
        <v>213.66</v>
      </c>
      <c r="CJ6" s="21">
        <f t="shared" si="9"/>
        <v>188.24</v>
      </c>
      <c r="CK6" s="21">
        <f t="shared" si="9"/>
        <v>184.85</v>
      </c>
      <c r="CL6" s="20" t="str">
        <f>IF(CL7="","",IF(CL7="-","【-】","【"&amp;SUBSTITUTE(TEXT(CL7,"#,##0.00"),"-","△")&amp;"】"))</f>
        <v>【138.75】</v>
      </c>
      <c r="CM6" s="21">
        <f>IF(CM7="",NA(),CM7)</f>
        <v>63.04</v>
      </c>
      <c r="CN6" s="21">
        <f t="shared" ref="CN6:CV6" si="10">IF(CN7="",NA(),CN7)</f>
        <v>66.11</v>
      </c>
      <c r="CO6" s="21">
        <f t="shared" si="10"/>
        <v>64.62</v>
      </c>
      <c r="CP6" s="21">
        <f t="shared" si="10"/>
        <v>64.239999999999995</v>
      </c>
      <c r="CQ6" s="21">
        <f t="shared" si="10"/>
        <v>90.23</v>
      </c>
      <c r="CR6" s="21">
        <f t="shared" si="10"/>
        <v>49.27</v>
      </c>
      <c r="CS6" s="21">
        <f t="shared" si="10"/>
        <v>49.47</v>
      </c>
      <c r="CT6" s="21">
        <f t="shared" si="10"/>
        <v>48.19</v>
      </c>
      <c r="CU6" s="21">
        <f t="shared" si="10"/>
        <v>54.86</v>
      </c>
      <c r="CV6" s="21">
        <f t="shared" si="10"/>
        <v>55.04</v>
      </c>
      <c r="CW6" s="20" t="str">
        <f>IF(CW7="","",IF(CW7="-","【-】","【"&amp;SUBSTITUTE(TEXT(CW7,"#,##0.00"),"-","△")&amp;"】"))</f>
        <v>【58.94】</v>
      </c>
      <c r="CX6" s="21">
        <f>IF(CX7="",NA(),CX7)</f>
        <v>76.34</v>
      </c>
      <c r="CY6" s="21">
        <f t="shared" ref="CY6:DG6" si="11">IF(CY7="",NA(),CY7)</f>
        <v>76.97</v>
      </c>
      <c r="CZ6" s="21">
        <f t="shared" si="11"/>
        <v>77.430000000000007</v>
      </c>
      <c r="DA6" s="21">
        <f t="shared" si="11"/>
        <v>77.83</v>
      </c>
      <c r="DB6" s="21">
        <f t="shared" si="11"/>
        <v>79.349999999999994</v>
      </c>
      <c r="DC6" s="21">
        <f t="shared" si="11"/>
        <v>83.16</v>
      </c>
      <c r="DD6" s="21">
        <f t="shared" si="11"/>
        <v>82.06</v>
      </c>
      <c r="DE6" s="21">
        <f t="shared" si="11"/>
        <v>82.26</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44458</v>
      </c>
      <c r="D7" s="23">
        <v>47</v>
      </c>
      <c r="E7" s="23">
        <v>17</v>
      </c>
      <c r="F7" s="23">
        <v>1</v>
      </c>
      <c r="G7" s="23">
        <v>0</v>
      </c>
      <c r="H7" s="23" t="s">
        <v>97</v>
      </c>
      <c r="I7" s="23" t="s">
        <v>98</v>
      </c>
      <c r="J7" s="23" t="s">
        <v>99</v>
      </c>
      <c r="K7" s="23" t="s">
        <v>100</v>
      </c>
      <c r="L7" s="23" t="s">
        <v>101</v>
      </c>
      <c r="M7" s="23" t="s">
        <v>102</v>
      </c>
      <c r="N7" s="24" t="s">
        <v>103</v>
      </c>
      <c r="O7" s="24" t="s">
        <v>104</v>
      </c>
      <c r="P7" s="24">
        <v>46.34</v>
      </c>
      <c r="Q7" s="24">
        <v>80.03</v>
      </c>
      <c r="R7" s="24">
        <v>3302</v>
      </c>
      <c r="S7" s="24">
        <v>21427</v>
      </c>
      <c r="T7" s="24">
        <v>460.67</v>
      </c>
      <c r="U7" s="24">
        <v>46.51</v>
      </c>
      <c r="V7" s="24">
        <v>9839</v>
      </c>
      <c r="W7" s="24">
        <v>4.84</v>
      </c>
      <c r="X7" s="24">
        <v>2032.85</v>
      </c>
      <c r="Y7" s="24">
        <v>66.83</v>
      </c>
      <c r="Z7" s="24">
        <v>72.44</v>
      </c>
      <c r="AA7" s="24">
        <v>73.17</v>
      </c>
      <c r="AB7" s="24">
        <v>69.69</v>
      </c>
      <c r="AC7" s="24">
        <v>82.03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498.98</v>
      </c>
      <c r="BG7" s="24">
        <v>526.17999999999995</v>
      </c>
      <c r="BH7" s="24">
        <v>361.68</v>
      </c>
      <c r="BI7" s="24">
        <v>144.47999999999999</v>
      </c>
      <c r="BJ7" s="24">
        <v>165.45</v>
      </c>
      <c r="BK7" s="24">
        <v>1130.42</v>
      </c>
      <c r="BL7" s="24">
        <v>1245.0999999999999</v>
      </c>
      <c r="BM7" s="24">
        <v>1108.8</v>
      </c>
      <c r="BN7" s="24">
        <v>742.08</v>
      </c>
      <c r="BO7" s="24">
        <v>730.84</v>
      </c>
      <c r="BP7" s="24">
        <v>630.82000000000005</v>
      </c>
      <c r="BQ7" s="24">
        <v>90.04</v>
      </c>
      <c r="BR7" s="24">
        <v>87.29</v>
      </c>
      <c r="BS7" s="24">
        <v>91.87</v>
      </c>
      <c r="BT7" s="24">
        <v>80.23</v>
      </c>
      <c r="BU7" s="24">
        <v>94.51</v>
      </c>
      <c r="BV7" s="24">
        <v>74.17</v>
      </c>
      <c r="BW7" s="24">
        <v>79.77</v>
      </c>
      <c r="BX7" s="24">
        <v>79.63</v>
      </c>
      <c r="BY7" s="24">
        <v>86.51</v>
      </c>
      <c r="BZ7" s="24">
        <v>89.17</v>
      </c>
      <c r="CA7" s="24">
        <v>97.81</v>
      </c>
      <c r="CB7" s="24">
        <v>206.16</v>
      </c>
      <c r="CC7" s="24">
        <v>213.59</v>
      </c>
      <c r="CD7" s="24">
        <v>203.9</v>
      </c>
      <c r="CE7" s="24">
        <v>232.81</v>
      </c>
      <c r="CF7" s="24">
        <v>181.46</v>
      </c>
      <c r="CG7" s="24">
        <v>230.95</v>
      </c>
      <c r="CH7" s="24">
        <v>214.56</v>
      </c>
      <c r="CI7" s="24">
        <v>213.66</v>
      </c>
      <c r="CJ7" s="24">
        <v>188.24</v>
      </c>
      <c r="CK7" s="24">
        <v>184.85</v>
      </c>
      <c r="CL7" s="24">
        <v>138.75</v>
      </c>
      <c r="CM7" s="24">
        <v>63.04</v>
      </c>
      <c r="CN7" s="24">
        <v>66.11</v>
      </c>
      <c r="CO7" s="24">
        <v>64.62</v>
      </c>
      <c r="CP7" s="24">
        <v>64.239999999999995</v>
      </c>
      <c r="CQ7" s="24">
        <v>90.23</v>
      </c>
      <c r="CR7" s="24">
        <v>49.27</v>
      </c>
      <c r="CS7" s="24">
        <v>49.47</v>
      </c>
      <c r="CT7" s="24">
        <v>48.19</v>
      </c>
      <c r="CU7" s="24">
        <v>54.86</v>
      </c>
      <c r="CV7" s="24">
        <v>55.04</v>
      </c>
      <c r="CW7" s="24">
        <v>58.94</v>
      </c>
      <c r="CX7" s="24">
        <v>76.34</v>
      </c>
      <c r="CY7" s="24">
        <v>76.97</v>
      </c>
      <c r="CZ7" s="24">
        <v>77.430000000000007</v>
      </c>
      <c r="DA7" s="24">
        <v>77.83</v>
      </c>
      <c r="DB7" s="24">
        <v>79.349999999999994</v>
      </c>
      <c r="DC7" s="24">
        <v>83.16</v>
      </c>
      <c r="DD7" s="24">
        <v>82.06</v>
      </c>
      <c r="DE7" s="24">
        <v>82.26</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薫</cp:lastModifiedBy>
  <dcterms:created xsi:type="dcterms:W3CDTF">2025-01-24T07:27:44Z</dcterms:created>
  <dcterms:modified xsi:type="dcterms:W3CDTF">2025-02-05T01:12:13Z</dcterms:modified>
  <cp:category/>
</cp:coreProperties>
</file>