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2"/>
  <workbookPr/>
  <mc:AlternateContent xmlns:mc="http://schemas.openxmlformats.org/markup-compatibility/2006">
    <mc:Choice Requires="x15">
      <x15ac:absPath xmlns:x15ac="http://schemas.microsoft.com/office/spreadsheetml/2010/11/ac" url="C:\Users\404272\Desktop\★上下水道事業\★一般\★調査・報告\★県調査\★経営比較分析表\☆Ｒ６\修正後\"/>
    </mc:Choice>
  </mc:AlternateContent>
  <xr:revisionPtr revIDLastSave="0" documentId="13_ncr:1_{14153B58-AB7F-4C13-A906-59D729BF2000}" xr6:coauthVersionLast="36" xr6:coauthVersionMax="36" xr10:uidLastSave="{00000000-0000-0000-0000-000000000000}"/>
  <workbookProtection workbookAlgorithmName="SHA-512" workbookHashValue="Mjquoym/WlJBdoeUiSwAVBUDvqcPekVs28VnpYejMQOOvBJVt0OPKi6r301aU17Iu9xhGxrknY/rNYwO//IgOA==" workbookSaltValue="Mny2UWqN1vBAyrrxiFpTVg==" workbookSpinCount="100000" lockStructure="1"/>
  <bookViews>
    <workbookView xWindow="0" yWindow="0" windowWidth="23040" windowHeight="921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E86" i="4"/>
  <c r="AT10" i="4"/>
  <c r="AL10" i="4"/>
  <c r="I10" i="4"/>
  <c r="AL8" i="4"/>
  <c r="P8" i="4"/>
  <c r="I8" i="4"/>
</calcChain>
</file>

<file path=xl/sharedStrings.xml><?xml version="1.0" encoding="utf-8"?>
<sst xmlns="http://schemas.openxmlformats.org/spreadsheetml/2006/main" count="236" uniqueCount="119">
  <si>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</si>
  <si>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</si>
  <si>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</si>
  <si>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</si>
  <si>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</si>
  <si>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</si>
  <si>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</si>
  <si>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</si>
  <si>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</si>
  <si>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</si>
  <si>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</si>
  <si>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</si>
  <si>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</si>
  <si>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</si>
  <si>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</si>
  <si>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</si>
  <si>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</si>
  <si>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</si>
  <si>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</si>
  <si>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</si>
  <si>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</si>
  <si>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</si>
  <si>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</si>
  <si>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</si>
  <si>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</si>
  <si>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</si>
  <si>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</si>
  <si>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</si>
  <si>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</si>
  <si>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</si>
  <si>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</si>
  <si>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</si>
  <si>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</si>
  <si>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</si>
  <si>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</si>
  <si>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</si>
  <si>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</si>
  <si>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</si>
  <si>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</si>
  <si>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</si>
  <si>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</si>
  <si>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</si>
  <si>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</si>
  <si>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</si>
  <si>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</si>
  <si>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</si>
  <si>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</si>
  <si>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</si>
  <si>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</si>
  <si>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</si>
  <si>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</si>
  <si>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</si>
  <si>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</si>
  <si>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</si>
  <si>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</si>
  <si>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</si>
  <si>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</si>
  <si>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</si>
  <si>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</si>
  <si>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</si>
  <si>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</si>
  <si>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</si>
  <si>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</si>
  <si>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</si>
  <si>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</si>
  <si>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</si>
  <si>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</si>
  <si>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</si>
  <si>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</si>
  <si>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</si>
  <si>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</si>
  <si>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</si>
  <si>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</si>
  <si>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</si>
  <si>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</si>
  <si>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</si>
  <si>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</si>
  <si>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</si>
  <si>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</si>
  <si>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</si>
  <si>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</si>
  <si>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</si>
  <si>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</si>
  <si>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</si>
  <si>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</si>
  <si>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</si>
  <si>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</si>
  <si>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</si>
  <si>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</si>
  <si>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</si>
  <si>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</si>
  <si>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</si>
  <si>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</si>
  <si>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</si>
  <si>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</si>
  <si>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</si>
  <si>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</si>
  <si>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加美町</t>
  </si>
  <si>
    <t>法非適用</t>
  </si>
  <si>
    <t>下水道事業</t>
  </si>
  <si>
    <t>簡易排水</t>
  </si>
  <si>
    <t>J2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</si>
  <si>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</si>
  <si>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</si>
  <si>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</si>
  <si>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</si>
  <si>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</si>
  <si>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</si>
  <si>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</si>
  <si>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</si>
  <si>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</si>
  <si>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</si>
  <si>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</si>
  <si>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</si>
  <si>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"R"dd</t>
    <phoneticPr fontId="4"/>
  </si>
  <si>
    <t>←書式設定</t>
    <rPh sb="1" eb="3">
      <t>ショシキ</t>
    </rPh>
    <rPh sb="3" eb="5">
      <t>セッテイ</t>
    </rPh>
    <phoneticPr fontId="4"/>
  </si>
  <si>
    <t>　収益的収支比率は使用料収入で賄えない分を一般会計繰入金で補填している。本事業は令和５年度で廃止しており廃止業務委託料が増加したことにより、経費回収率は悪化している。</t>
    <rPh sb="36" eb="37">
      <t>ホン</t>
    </rPh>
    <rPh sb="37" eb="39">
      <t>ジギョウ</t>
    </rPh>
    <rPh sb="40" eb="42">
      <t>レイワ</t>
    </rPh>
    <rPh sb="43" eb="45">
      <t>ネンド</t>
    </rPh>
    <rPh sb="46" eb="48">
      <t>ハイシ</t>
    </rPh>
    <rPh sb="52" eb="54">
      <t>ハイシ</t>
    </rPh>
    <rPh sb="54" eb="56">
      <t>ギョウム</t>
    </rPh>
    <rPh sb="76" eb="78">
      <t>アッカ</t>
    </rPh>
    <phoneticPr fontId="4"/>
  </si>
  <si>
    <t>　供用開始から２０年以上経過しており、利用者の増加も見込めないことから事業廃止とした。</t>
    <rPh sb="19" eb="22">
      <t>リヨウシャ</t>
    </rPh>
    <rPh sb="23" eb="25">
      <t>ゾウカ</t>
    </rPh>
    <rPh sb="26" eb="28">
      <t>ミコ</t>
    </rPh>
    <rPh sb="35" eb="37">
      <t>ジギョウ</t>
    </rPh>
    <rPh sb="37" eb="39">
      <t>ハイシ</t>
    </rPh>
    <phoneticPr fontId="4"/>
  </si>
  <si>
    <t>　簡易排水事業について、経費削減及び一般会計繰入金の減少を図るために、令和５年度で事業を廃止した。既に接続している利用者については浄化槽事業に移行している。</t>
    <rPh sb="16" eb="17">
      <t>オヨ</t>
    </rPh>
    <rPh sb="22" eb="25">
      <t>クリイレキン</t>
    </rPh>
    <rPh sb="26" eb="28">
      <t>ゲンショウ</t>
    </rPh>
    <rPh sb="29" eb="30">
      <t>ハカ</t>
    </rPh>
    <rPh sb="49" eb="50">
      <t>スデ</t>
    </rPh>
    <rPh sb="51" eb="53">
      <t>セツゾク</t>
    </rPh>
    <rPh sb="57" eb="60">
      <t>リヨウシャ</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</si>
</sst>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398-4B3D-9537-98F848E1FAA6}"/>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C398-4B3D-9537-98F848E1FAA6}"/>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10.53</c:v>
                </c:pt>
                <c:pt idx="1">
                  <c:v>15.79</c:v>
                </c:pt>
                <c:pt idx="2">
                  <c:v>10.53</c:v>
                </c:pt>
                <c:pt idx="3">
                  <c:v>10.53</c:v>
                </c:pt>
                <c:pt idx="4">
                  <c:v>10.53</c:v>
                </c:pt>
              </c:numCache>
            </c:numRef>
          </c:val>
          <c:extLst>
            <c:ext xmlns:c16="http://schemas.microsoft.com/office/drawing/2014/chart" uri="{C3380CC4-5D6E-409C-BE32-E72D297353CC}">
              <c16:uniqueId val="{00000000-3968-4831-AA5A-ECA2FF3E55F5}"/>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26.64</c:v>
                </c:pt>
                <c:pt idx="1">
                  <c:v>26.11</c:v>
                </c:pt>
                <c:pt idx="2">
                  <c:v>24.44</c:v>
                </c:pt>
                <c:pt idx="3">
                  <c:v>25.16</c:v>
                </c:pt>
                <c:pt idx="4">
                  <c:v>26.69</c:v>
                </c:pt>
              </c:numCache>
            </c:numRef>
          </c:val>
          <c:smooth val="0"/>
          <c:extLst>
            <c:ext xmlns:c16="http://schemas.microsoft.com/office/drawing/2014/chart" uri="{C3380CC4-5D6E-409C-BE32-E72D297353CC}">
              <c16:uniqueId val="{00000001-3968-4831-AA5A-ECA2FF3E55F5}"/>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78.569999999999993</c:v>
                </c:pt>
                <c:pt idx="1">
                  <c:v>78.569999999999993</c:v>
                </c:pt>
                <c:pt idx="2">
                  <c:v>88.89</c:v>
                </c:pt>
                <c:pt idx="3">
                  <c:v>88.89</c:v>
                </c:pt>
                <c:pt idx="4" formatCode="#,##0.00;&quot;△&quot;#,##0.00">
                  <c:v>0</c:v>
                </c:pt>
              </c:numCache>
            </c:numRef>
          </c:val>
          <c:extLst>
            <c:ext xmlns:c16="http://schemas.microsoft.com/office/drawing/2014/chart" uri="{C3380CC4-5D6E-409C-BE32-E72D297353CC}">
              <c16:uniqueId val="{00000000-2423-44B8-B4FD-ABD40DE6F64F}"/>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95.52</c:v>
                </c:pt>
                <c:pt idx="1">
                  <c:v>94.97</c:v>
                </c:pt>
                <c:pt idx="2">
                  <c:v>95.52</c:v>
                </c:pt>
                <c:pt idx="3">
                  <c:v>95.65</c:v>
                </c:pt>
                <c:pt idx="4">
                  <c:v>94.53</c:v>
                </c:pt>
              </c:numCache>
            </c:numRef>
          </c:val>
          <c:smooth val="0"/>
          <c:extLst>
            <c:ext xmlns:c16="http://schemas.microsoft.com/office/drawing/2014/chart" uri="{C3380CC4-5D6E-409C-BE32-E72D297353CC}">
              <c16:uniqueId val="{00000001-2423-44B8-B4FD-ABD40DE6F64F}"/>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9A50-443F-8C7F-06B9F500F964}"/>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A50-443F-8C7F-06B9F500F964}"/>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44E-4214-A4AE-361069EA44EF}"/>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44E-4214-A4AE-361069EA44EF}"/>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091-4969-B893-AD664F3E8ABC}"/>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091-4969-B893-AD664F3E8ABC}"/>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102-4AAB-BC98-E052E064C4DA}"/>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102-4AAB-BC98-E052E064C4DA}"/>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C30-4E5E-B081-6658B2590DB5}"/>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C30-4E5E-B081-6658B2590DB5}"/>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591-49C9-9B52-65A73791A505}"/>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129.4</c:v>
                </c:pt>
                <c:pt idx="1">
                  <c:v>126.26</c:v>
                </c:pt>
                <c:pt idx="2">
                  <c:v>113.17</c:v>
                </c:pt>
                <c:pt idx="3">
                  <c:v>160.77000000000001</c:v>
                </c:pt>
                <c:pt idx="4">
                  <c:v>142.38</c:v>
                </c:pt>
              </c:numCache>
            </c:numRef>
          </c:val>
          <c:smooth val="0"/>
          <c:extLst>
            <c:ext xmlns:c16="http://schemas.microsoft.com/office/drawing/2014/chart" uri="{C3380CC4-5D6E-409C-BE32-E72D297353CC}">
              <c16:uniqueId val="{00000001-4591-49C9-9B52-65A73791A505}"/>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24.89</c:v>
                </c:pt>
                <c:pt idx="1">
                  <c:v>32.08</c:v>
                </c:pt>
                <c:pt idx="2">
                  <c:v>23.73</c:v>
                </c:pt>
                <c:pt idx="3">
                  <c:v>19.739999999999998</c:v>
                </c:pt>
                <c:pt idx="4">
                  <c:v>2.4</c:v>
                </c:pt>
              </c:numCache>
            </c:numRef>
          </c:val>
          <c:extLst>
            <c:ext xmlns:c16="http://schemas.microsoft.com/office/drawing/2014/chart" uri="{C3380CC4-5D6E-409C-BE32-E72D297353CC}">
              <c16:uniqueId val="{00000000-EF28-4DAD-83C3-061199C5DF59}"/>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38.409999999999997</c:v>
                </c:pt>
                <c:pt idx="1">
                  <c:v>35.869999999999997</c:v>
                </c:pt>
                <c:pt idx="2">
                  <c:v>31.6</c:v>
                </c:pt>
                <c:pt idx="3">
                  <c:v>30.19</c:v>
                </c:pt>
                <c:pt idx="4">
                  <c:v>27.52</c:v>
                </c:pt>
              </c:numCache>
            </c:numRef>
          </c:val>
          <c:smooth val="0"/>
          <c:extLst>
            <c:ext xmlns:c16="http://schemas.microsoft.com/office/drawing/2014/chart" uri="{C3380CC4-5D6E-409C-BE32-E72D297353CC}">
              <c16:uniqueId val="{00000001-EF28-4DAD-83C3-061199C5DF59}"/>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803.47</c:v>
                </c:pt>
                <c:pt idx="1">
                  <c:v>625.89</c:v>
                </c:pt>
                <c:pt idx="2">
                  <c:v>885.75</c:v>
                </c:pt>
                <c:pt idx="3">
                  <c:v>1083.08</c:v>
                </c:pt>
                <c:pt idx="4">
                  <c:v>8483.41</c:v>
                </c:pt>
              </c:numCache>
            </c:numRef>
          </c:val>
          <c:extLst>
            <c:ext xmlns:c16="http://schemas.microsoft.com/office/drawing/2014/chart" uri="{C3380CC4-5D6E-409C-BE32-E72D297353CC}">
              <c16:uniqueId val="{00000000-7425-4052-9181-2D97A5DA9FB6}"/>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501.56</c:v>
                </c:pt>
                <c:pt idx="1">
                  <c:v>528.78</c:v>
                </c:pt>
                <c:pt idx="2">
                  <c:v>596.92999999999995</c:v>
                </c:pt>
                <c:pt idx="3">
                  <c:v>631.54999999999995</c:v>
                </c:pt>
                <c:pt idx="4">
                  <c:v>659.63</c:v>
                </c:pt>
              </c:numCache>
            </c:numRef>
          </c:val>
          <c:smooth val="0"/>
          <c:extLst>
            <c:ext xmlns:c16="http://schemas.microsoft.com/office/drawing/2014/chart" uri="{C3380CC4-5D6E-409C-BE32-E72D297353CC}">
              <c16:uniqueId val="{00000001-7425-4052-9181-2D97A5DA9FB6}"/>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【153.64】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【641.14】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【28.95】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V46"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row>
    <row r="3" spans="1:78"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row>
    <row r="4" spans="1:78"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0" t="str">
        <f>データ!H6</f>
        <v>宮城県　加美町</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9" t="s">
        <v>1</v>
      </c>
      <c r="C7" s="59"/>
      <c r="D7" s="59"/>
      <c r="E7" s="59"/>
      <c r="F7" s="59"/>
      <c r="G7" s="59"/>
      <c r="H7" s="59"/>
      <c r="I7" s="59" t="s">
        <v>2</v>
      </c>
      <c r="J7" s="59"/>
      <c r="K7" s="59"/>
      <c r="L7" s="59"/>
      <c r="M7" s="59"/>
      <c r="N7" s="59"/>
      <c r="O7" s="59"/>
      <c r="P7" s="59" t="s">
        <v>3</v>
      </c>
      <c r="Q7" s="59"/>
      <c r="R7" s="59"/>
      <c r="S7" s="59"/>
      <c r="T7" s="59"/>
      <c r="U7" s="59"/>
      <c r="V7" s="59"/>
      <c r="W7" s="59" t="s">
        <v>4</v>
      </c>
      <c r="X7" s="59"/>
      <c r="Y7" s="59"/>
      <c r="Z7" s="59"/>
      <c r="AA7" s="59"/>
      <c r="AB7" s="59"/>
      <c r="AC7" s="59"/>
      <c r="AD7" s="59" t="s">
        <v>5</v>
      </c>
      <c r="AE7" s="59"/>
      <c r="AF7" s="59"/>
      <c r="AG7" s="59"/>
      <c r="AH7" s="59"/>
      <c r="AI7" s="59"/>
      <c r="AJ7" s="59"/>
      <c r="AK7" s="3"/>
      <c r="AL7" s="59" t="s">
        <v>6</v>
      </c>
      <c r="AM7" s="59"/>
      <c r="AN7" s="59"/>
      <c r="AO7" s="59"/>
      <c r="AP7" s="59"/>
      <c r="AQ7" s="59"/>
      <c r="AR7" s="59"/>
      <c r="AS7" s="59"/>
      <c r="AT7" s="59" t="s">
        <v>7</v>
      </c>
      <c r="AU7" s="59"/>
      <c r="AV7" s="59"/>
      <c r="AW7" s="59"/>
      <c r="AX7" s="59"/>
      <c r="AY7" s="59"/>
      <c r="AZ7" s="59"/>
      <c r="BA7" s="59"/>
      <c r="BB7" s="59" t="s">
        <v>8</v>
      </c>
      <c r="BC7" s="59"/>
      <c r="BD7" s="59"/>
      <c r="BE7" s="59"/>
      <c r="BF7" s="59"/>
      <c r="BG7" s="59"/>
      <c r="BH7" s="59"/>
      <c r="BI7" s="59"/>
      <c r="BJ7" s="3"/>
      <c r="BK7" s="3"/>
      <c r="BL7" s="62" t="s">
        <v>9</v>
      </c>
      <c r="BM7" s="63"/>
      <c r="BN7" s="63"/>
      <c r="BO7" s="63"/>
      <c r="BP7" s="63"/>
      <c r="BQ7" s="63"/>
      <c r="BR7" s="63"/>
      <c r="BS7" s="63"/>
      <c r="BT7" s="63"/>
      <c r="BU7" s="63"/>
      <c r="BV7" s="63"/>
      <c r="BW7" s="63"/>
      <c r="BX7" s="63"/>
      <c r="BY7" s="64"/>
    </row>
    <row r="8" spans="1:78" ht="18.75" customHeight="1" x14ac:dyDescent="0.15">
      <c r="A8" s="2"/>
      <c r="B8" s="65" t="str">
        <f>データ!I6</f>
        <v>法非適用</v>
      </c>
      <c r="C8" s="65"/>
      <c r="D8" s="65"/>
      <c r="E8" s="65"/>
      <c r="F8" s="65"/>
      <c r="G8" s="65"/>
      <c r="H8" s="65"/>
      <c r="I8" s="65" t="str">
        <f>データ!J6</f>
        <v>下水道事業</v>
      </c>
      <c r="J8" s="65"/>
      <c r="K8" s="65"/>
      <c r="L8" s="65"/>
      <c r="M8" s="65"/>
      <c r="N8" s="65"/>
      <c r="O8" s="65"/>
      <c r="P8" s="65" t="str">
        <f>データ!K6</f>
        <v>簡易排水</v>
      </c>
      <c r="Q8" s="65"/>
      <c r="R8" s="65"/>
      <c r="S8" s="65"/>
      <c r="T8" s="65"/>
      <c r="U8" s="65"/>
      <c r="V8" s="65"/>
      <c r="W8" s="65" t="str">
        <f>データ!L6</f>
        <v>J2</v>
      </c>
      <c r="X8" s="65"/>
      <c r="Y8" s="65"/>
      <c r="Z8" s="65"/>
      <c r="AA8" s="65"/>
      <c r="AB8" s="65"/>
      <c r="AC8" s="65"/>
      <c r="AD8" s="66" t="str">
        <f>データ!$M$6</f>
        <v>非設置</v>
      </c>
      <c r="AE8" s="66"/>
      <c r="AF8" s="66"/>
      <c r="AG8" s="66"/>
      <c r="AH8" s="66"/>
      <c r="AI8" s="66"/>
      <c r="AJ8" s="66"/>
      <c r="AK8" s="3"/>
      <c r="AL8" s="54">
        <f>データ!S6</f>
        <v>21427</v>
      </c>
      <c r="AM8" s="54"/>
      <c r="AN8" s="54"/>
      <c r="AO8" s="54"/>
      <c r="AP8" s="54"/>
      <c r="AQ8" s="54"/>
      <c r="AR8" s="54"/>
      <c r="AS8" s="54"/>
      <c r="AT8" s="53">
        <f>データ!T6</f>
        <v>460.67</v>
      </c>
      <c r="AU8" s="53"/>
      <c r="AV8" s="53"/>
      <c r="AW8" s="53"/>
      <c r="AX8" s="53"/>
      <c r="AY8" s="53"/>
      <c r="AZ8" s="53"/>
      <c r="BA8" s="53"/>
      <c r="BB8" s="53">
        <f>データ!U6</f>
        <v>46.51</v>
      </c>
      <c r="BC8" s="53"/>
      <c r="BD8" s="53"/>
      <c r="BE8" s="53"/>
      <c r="BF8" s="53"/>
      <c r="BG8" s="53"/>
      <c r="BH8" s="53"/>
      <c r="BI8" s="53"/>
      <c r="BJ8" s="3"/>
      <c r="BK8" s="3"/>
      <c r="BL8" s="67" t="s">
        <v>10</v>
      </c>
      <c r="BM8" s="68"/>
      <c r="BN8" s="57" t="s">
        <v>11</v>
      </c>
      <c r="BO8" s="57"/>
      <c r="BP8" s="57"/>
      <c r="BQ8" s="57"/>
      <c r="BR8" s="57"/>
      <c r="BS8" s="57"/>
      <c r="BT8" s="57"/>
      <c r="BU8" s="57"/>
      <c r="BV8" s="57"/>
      <c r="BW8" s="57"/>
      <c r="BX8" s="57"/>
      <c r="BY8" s="58"/>
    </row>
    <row r="9" spans="1:78" ht="18.75" customHeight="1" x14ac:dyDescent="0.15">
      <c r="A9" s="2"/>
      <c r="B9" s="59" t="s">
        <v>12</v>
      </c>
      <c r="C9" s="59"/>
      <c r="D9" s="59"/>
      <c r="E9" s="59"/>
      <c r="F9" s="59"/>
      <c r="G9" s="59"/>
      <c r="H9" s="59"/>
      <c r="I9" s="59" t="s">
        <v>13</v>
      </c>
      <c r="J9" s="59"/>
      <c r="K9" s="59"/>
      <c r="L9" s="59"/>
      <c r="M9" s="59"/>
      <c r="N9" s="59"/>
      <c r="O9" s="59"/>
      <c r="P9" s="59" t="s">
        <v>14</v>
      </c>
      <c r="Q9" s="59"/>
      <c r="R9" s="59"/>
      <c r="S9" s="59"/>
      <c r="T9" s="59"/>
      <c r="U9" s="59"/>
      <c r="V9" s="59"/>
      <c r="W9" s="59" t="s">
        <v>15</v>
      </c>
      <c r="X9" s="59"/>
      <c r="Y9" s="59"/>
      <c r="Z9" s="59"/>
      <c r="AA9" s="59"/>
      <c r="AB9" s="59"/>
      <c r="AC9" s="59"/>
      <c r="AD9" s="59" t="s">
        <v>16</v>
      </c>
      <c r="AE9" s="59"/>
      <c r="AF9" s="59"/>
      <c r="AG9" s="59"/>
      <c r="AH9" s="59"/>
      <c r="AI9" s="59"/>
      <c r="AJ9" s="59"/>
      <c r="AK9" s="3"/>
      <c r="AL9" s="59" t="s">
        <v>17</v>
      </c>
      <c r="AM9" s="59"/>
      <c r="AN9" s="59"/>
      <c r="AO9" s="59"/>
      <c r="AP9" s="59"/>
      <c r="AQ9" s="59"/>
      <c r="AR9" s="59"/>
      <c r="AS9" s="59"/>
      <c r="AT9" s="59" t="s">
        <v>18</v>
      </c>
      <c r="AU9" s="59"/>
      <c r="AV9" s="59"/>
      <c r="AW9" s="59"/>
      <c r="AX9" s="59"/>
      <c r="AY9" s="59"/>
      <c r="AZ9" s="59"/>
      <c r="BA9" s="59"/>
      <c r="BB9" s="59" t="s">
        <v>19</v>
      </c>
      <c r="BC9" s="59"/>
      <c r="BD9" s="59"/>
      <c r="BE9" s="59"/>
      <c r="BF9" s="59"/>
      <c r="BG9" s="59"/>
      <c r="BH9" s="59"/>
      <c r="BI9" s="59"/>
      <c r="BJ9" s="3"/>
      <c r="BK9" s="3"/>
      <c r="BL9" s="60" t="s">
        <v>20</v>
      </c>
      <c r="BM9" s="61"/>
      <c r="BN9" s="51" t="s">
        <v>21</v>
      </c>
      <c r="BO9" s="51"/>
      <c r="BP9" s="51"/>
      <c r="BQ9" s="51"/>
      <c r="BR9" s="51"/>
      <c r="BS9" s="51"/>
      <c r="BT9" s="51"/>
      <c r="BU9" s="51"/>
      <c r="BV9" s="51"/>
      <c r="BW9" s="51"/>
      <c r="BX9" s="51"/>
      <c r="BY9" s="52"/>
    </row>
    <row r="10" spans="1:78" ht="18.75" customHeight="1" x14ac:dyDescent="0.15">
      <c r="A10" s="2"/>
      <c r="B10" s="53" t="str">
        <f>データ!N6</f>
        <v>-</v>
      </c>
      <c r="C10" s="53"/>
      <c r="D10" s="53"/>
      <c r="E10" s="53"/>
      <c r="F10" s="53"/>
      <c r="G10" s="53"/>
      <c r="H10" s="53"/>
      <c r="I10" s="53" t="str">
        <f>データ!O6</f>
        <v>該当数値なし</v>
      </c>
      <c r="J10" s="53"/>
      <c r="K10" s="53"/>
      <c r="L10" s="53"/>
      <c r="M10" s="53"/>
      <c r="N10" s="53"/>
      <c r="O10" s="53"/>
      <c r="P10" s="53">
        <f>データ!P6</f>
        <v>0</v>
      </c>
      <c r="Q10" s="53"/>
      <c r="R10" s="53"/>
      <c r="S10" s="53"/>
      <c r="T10" s="53"/>
      <c r="U10" s="53"/>
      <c r="V10" s="53"/>
      <c r="W10" s="53">
        <f>データ!Q6</f>
        <v>100</v>
      </c>
      <c r="X10" s="53"/>
      <c r="Y10" s="53"/>
      <c r="Z10" s="53"/>
      <c r="AA10" s="53"/>
      <c r="AB10" s="53"/>
      <c r="AC10" s="53"/>
      <c r="AD10" s="54">
        <f>データ!R6</f>
        <v>3302</v>
      </c>
      <c r="AE10" s="54"/>
      <c r="AF10" s="54"/>
      <c r="AG10" s="54"/>
      <c r="AH10" s="54"/>
      <c r="AI10" s="54"/>
      <c r="AJ10" s="54"/>
      <c r="AK10" s="2"/>
      <c r="AL10" s="54">
        <f>データ!V6</f>
        <v>1</v>
      </c>
      <c r="AM10" s="54"/>
      <c r="AN10" s="54"/>
      <c r="AO10" s="54"/>
      <c r="AP10" s="54"/>
      <c r="AQ10" s="54"/>
      <c r="AR10" s="54"/>
      <c r="AS10" s="54"/>
      <c r="AT10" s="53">
        <f>データ!W6</f>
        <v>0.03</v>
      </c>
      <c r="AU10" s="53"/>
      <c r="AV10" s="53"/>
      <c r="AW10" s="53"/>
      <c r="AX10" s="53"/>
      <c r="AY10" s="53"/>
      <c r="AZ10" s="53"/>
      <c r="BA10" s="53"/>
      <c r="BB10" s="53">
        <f>データ!X6</f>
        <v>33.33</v>
      </c>
      <c r="BC10" s="53"/>
      <c r="BD10" s="53"/>
      <c r="BE10" s="53"/>
      <c r="BF10" s="53"/>
      <c r="BG10" s="53"/>
      <c r="BH10" s="53"/>
      <c r="BI10" s="53"/>
      <c r="BJ10" s="2"/>
      <c r="BK10" s="2"/>
      <c r="BL10" s="55" t="s">
        <v>22</v>
      </c>
      <c r="BM10" s="56"/>
      <c r="BN10" s="44" t="s">
        <v>23</v>
      </c>
      <c r="BO10" s="44"/>
      <c r="BP10" s="44"/>
      <c r="BQ10" s="44"/>
      <c r="BR10" s="44"/>
      <c r="BS10" s="44"/>
      <c r="BT10" s="44"/>
      <c r="BU10" s="44"/>
      <c r="BV10" s="44"/>
      <c r="BW10" s="44"/>
      <c r="BX10" s="44"/>
      <c r="BY10" s="4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6" t="s">
        <v>24</v>
      </c>
      <c r="BM11" s="46"/>
      <c r="BN11" s="46"/>
      <c r="BO11" s="46"/>
      <c r="BP11" s="46"/>
      <c r="BQ11" s="46"/>
      <c r="BR11" s="46"/>
      <c r="BS11" s="46"/>
      <c r="BT11" s="46"/>
      <c r="BU11" s="46"/>
      <c r="BV11" s="46"/>
      <c r="BW11" s="46"/>
      <c r="BX11" s="46"/>
      <c r="BY11" s="46"/>
      <c r="BZ11" s="4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6"/>
      <c r="BM12" s="46"/>
      <c r="BN12" s="46"/>
      <c r="BO12" s="46"/>
      <c r="BP12" s="46"/>
      <c r="BQ12" s="46"/>
      <c r="BR12" s="46"/>
      <c r="BS12" s="46"/>
      <c r="BT12" s="46"/>
      <c r="BU12" s="46"/>
      <c r="BV12" s="46"/>
      <c r="BW12" s="46"/>
      <c r="BX12" s="46"/>
      <c r="BY12" s="46"/>
      <c r="BZ12" s="4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7"/>
      <c r="BM13" s="47"/>
      <c r="BN13" s="47"/>
      <c r="BO13" s="47"/>
      <c r="BP13" s="47"/>
      <c r="BQ13" s="47"/>
      <c r="BR13" s="47"/>
      <c r="BS13" s="47"/>
      <c r="BT13" s="47"/>
      <c r="BU13" s="47"/>
      <c r="BV13" s="47"/>
      <c r="BW13" s="47"/>
      <c r="BX13" s="47"/>
      <c r="BY13" s="47"/>
      <c r="BZ13" s="47"/>
    </row>
    <row r="14" spans="1:78" ht="13.5" customHeight="1" x14ac:dyDescent="0.15">
      <c r="A14" s="2"/>
      <c r="B14" s="48" t="s">
        <v>25</v>
      </c>
      <c r="C14" s="49"/>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C14" s="49"/>
      <c r="BD14" s="49"/>
      <c r="BE14" s="49"/>
      <c r="BF14" s="49"/>
      <c r="BG14" s="49"/>
      <c r="BH14" s="49"/>
      <c r="BI14" s="49"/>
      <c r="BJ14" s="50"/>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116</v>
      </c>
      <c r="BM16" s="29"/>
      <c r="BN16" s="29"/>
      <c r="BO16" s="29"/>
      <c r="BP16" s="29"/>
      <c r="BQ16" s="29"/>
      <c r="BR16" s="29"/>
      <c r="BS16" s="29"/>
      <c r="BT16" s="29"/>
      <c r="BU16" s="29"/>
      <c r="BV16" s="29"/>
      <c r="BW16" s="29"/>
      <c r="BX16" s="29"/>
      <c r="BY16" s="2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117</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118</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【153.64】</v>
      </c>
      <c r="I86" s="12" t="str">
        <f>データ!CA6</f>
        <v>【28.95】</v>
      </c>
      <c r="J86" s="12" t="str">
        <f>データ!CL6</f>
        <v>【641.14】</v>
      </c>
      <c r="K86" s="12" t="str">
        <f>データ!CW6</f>
        <v>【27.23】</v>
      </c>
      <c r="L86" s="12" t="str">
        <f>データ!DH6</f>
        <v>【95.29】</v>
      </c>
      <c r="M86" s="12" t="s">
        <v>43</v>
      </c>
      <c r="N86" s="12" t="s">
        <v>43</v>
      </c>
      <c r="O86" s="12" t="str">
        <f>データ!EO6</f>
        <v>【0.00】</v>
      </c>
    </row>
  </sheetData>
  <sheetProtection algorithmName="SHA-512" hashValue="SY4gxzFhtzS6fGGXfWVkhbGGjnF63ux46jBtPEYXyri7TzG5lIZdogXV96w118+zazJvXcCAll2r26lTvse1ig==" saltValue="Kp3R/N6XIZPEiH0nJZ08a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44</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45</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46</v>
      </c>
      <c r="B3" s="15" t="s">
        <v>47</v>
      </c>
      <c r="C3" s="15" t="s">
        <v>48</v>
      </c>
      <c r="D3" s="15" t="s">
        <v>49</v>
      </c>
      <c r="E3" s="15" t="s">
        <v>50</v>
      </c>
      <c r="F3" s="15" t="s">
        <v>51</v>
      </c>
      <c r="G3" s="15" t="s">
        <v>52</v>
      </c>
      <c r="H3" s="72" t="s">
        <v>53</v>
      </c>
      <c r="I3" s="73"/>
      <c r="J3" s="73"/>
      <c r="K3" s="73"/>
      <c r="L3" s="73"/>
      <c r="M3" s="73"/>
      <c r="N3" s="73"/>
      <c r="O3" s="73"/>
      <c r="P3" s="73"/>
      <c r="Q3" s="73"/>
      <c r="R3" s="73"/>
      <c r="S3" s="73"/>
      <c r="T3" s="73"/>
      <c r="U3" s="73"/>
      <c r="V3" s="73"/>
      <c r="W3" s="73"/>
      <c r="X3" s="74"/>
      <c r="Y3" s="78" t="s">
        <v>54</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55</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5" x14ac:dyDescent="0.15">
      <c r="A4" s="14" t="s">
        <v>56</v>
      </c>
      <c r="B4" s="16"/>
      <c r="C4" s="16"/>
      <c r="D4" s="16"/>
      <c r="E4" s="16"/>
      <c r="F4" s="16"/>
      <c r="G4" s="16"/>
      <c r="H4" s="75"/>
      <c r="I4" s="76"/>
      <c r="J4" s="76"/>
      <c r="K4" s="76"/>
      <c r="L4" s="76"/>
      <c r="M4" s="76"/>
      <c r="N4" s="76"/>
      <c r="O4" s="76"/>
      <c r="P4" s="76"/>
      <c r="Q4" s="76"/>
      <c r="R4" s="76"/>
      <c r="S4" s="76"/>
      <c r="T4" s="76"/>
      <c r="U4" s="76"/>
      <c r="V4" s="76"/>
      <c r="W4" s="76"/>
      <c r="X4" s="77"/>
      <c r="Y4" s="71" t="s">
        <v>57</v>
      </c>
      <c r="Z4" s="71"/>
      <c r="AA4" s="71"/>
      <c r="AB4" s="71"/>
      <c r="AC4" s="71"/>
      <c r="AD4" s="71"/>
      <c r="AE4" s="71"/>
      <c r="AF4" s="71"/>
      <c r="AG4" s="71"/>
      <c r="AH4" s="71"/>
      <c r="AI4" s="71"/>
      <c r="AJ4" s="71" t="s">
        <v>58</v>
      </c>
      <c r="AK4" s="71"/>
      <c r="AL4" s="71"/>
      <c r="AM4" s="71"/>
      <c r="AN4" s="71"/>
      <c r="AO4" s="71"/>
      <c r="AP4" s="71"/>
      <c r="AQ4" s="71"/>
      <c r="AR4" s="71"/>
      <c r="AS4" s="71"/>
      <c r="AT4" s="71"/>
      <c r="AU4" s="71" t="s">
        <v>59</v>
      </c>
      <c r="AV4" s="71"/>
      <c r="AW4" s="71"/>
      <c r="AX4" s="71"/>
      <c r="AY4" s="71"/>
      <c r="AZ4" s="71"/>
      <c r="BA4" s="71"/>
      <c r="BB4" s="71"/>
      <c r="BC4" s="71"/>
      <c r="BD4" s="71"/>
      <c r="BE4" s="71"/>
      <c r="BF4" s="71" t="s">
        <v>60</v>
      </c>
      <c r="BG4" s="71"/>
      <c r="BH4" s="71"/>
      <c r="BI4" s="71"/>
      <c r="BJ4" s="71"/>
      <c r="BK4" s="71"/>
      <c r="BL4" s="71"/>
      <c r="BM4" s="71"/>
      <c r="BN4" s="71"/>
      <c r="BO4" s="71"/>
      <c r="BP4" s="71"/>
      <c r="BQ4" s="71" t="s">
        <v>61</v>
      </c>
      <c r="BR4" s="71"/>
      <c r="BS4" s="71"/>
      <c r="BT4" s="71"/>
      <c r="BU4" s="71"/>
      <c r="BV4" s="71"/>
      <c r="BW4" s="71"/>
      <c r="BX4" s="71"/>
      <c r="BY4" s="71"/>
      <c r="BZ4" s="71"/>
      <c r="CA4" s="71"/>
      <c r="CB4" s="71" t="s">
        <v>62</v>
      </c>
      <c r="CC4" s="71"/>
      <c r="CD4" s="71"/>
      <c r="CE4" s="71"/>
      <c r="CF4" s="71"/>
      <c r="CG4" s="71"/>
      <c r="CH4" s="71"/>
      <c r="CI4" s="71"/>
      <c r="CJ4" s="71"/>
      <c r="CK4" s="71"/>
      <c r="CL4" s="71"/>
      <c r="CM4" s="71" t="s">
        <v>63</v>
      </c>
      <c r="CN4" s="71"/>
      <c r="CO4" s="71"/>
      <c r="CP4" s="71"/>
      <c r="CQ4" s="71"/>
      <c r="CR4" s="71"/>
      <c r="CS4" s="71"/>
      <c r="CT4" s="71"/>
      <c r="CU4" s="71"/>
      <c r="CV4" s="71"/>
      <c r="CW4" s="71"/>
      <c r="CX4" s="71" t="s">
        <v>64</v>
      </c>
      <c r="CY4" s="71"/>
      <c r="CZ4" s="71"/>
      <c r="DA4" s="71"/>
      <c r="DB4" s="71"/>
      <c r="DC4" s="71"/>
      <c r="DD4" s="71"/>
      <c r="DE4" s="71"/>
      <c r="DF4" s="71"/>
      <c r="DG4" s="71"/>
      <c r="DH4" s="71"/>
      <c r="DI4" s="71" t="s">
        <v>65</v>
      </c>
      <c r="DJ4" s="71"/>
      <c r="DK4" s="71"/>
      <c r="DL4" s="71"/>
      <c r="DM4" s="71"/>
      <c r="DN4" s="71"/>
      <c r="DO4" s="71"/>
      <c r="DP4" s="71"/>
      <c r="DQ4" s="71"/>
      <c r="DR4" s="71"/>
      <c r="DS4" s="71"/>
      <c r="DT4" s="71" t="s">
        <v>66</v>
      </c>
      <c r="DU4" s="71"/>
      <c r="DV4" s="71"/>
      <c r="DW4" s="71"/>
      <c r="DX4" s="71"/>
      <c r="DY4" s="71"/>
      <c r="DZ4" s="71"/>
      <c r="EA4" s="71"/>
      <c r="EB4" s="71"/>
      <c r="EC4" s="71"/>
      <c r="ED4" s="71"/>
      <c r="EE4" s="71" t="s">
        <v>67</v>
      </c>
      <c r="EF4" s="71"/>
      <c r="EG4" s="71"/>
      <c r="EH4" s="71"/>
      <c r="EI4" s="71"/>
      <c r="EJ4" s="71"/>
      <c r="EK4" s="71"/>
      <c r="EL4" s="71"/>
      <c r="EM4" s="71"/>
      <c r="EN4" s="71"/>
      <c r="EO4" s="71"/>
    </row>
    <row r="5" spans="1:145" x14ac:dyDescent="0.15">
      <c r="A5" s="14" t="s">
        <v>68</v>
      </c>
      <c r="B5" s="17"/>
      <c r="C5" s="17"/>
      <c r="D5" s="17"/>
      <c r="E5" s="17"/>
      <c r="F5" s="17"/>
      <c r="G5" s="17"/>
      <c r="H5" s="18" t="s">
        <v>69</v>
      </c>
      <c r="I5" s="18" t="s">
        <v>70</v>
      </c>
      <c r="J5" s="18" t="s">
        <v>71</v>
      </c>
      <c r="K5" s="18" t="s">
        <v>72</v>
      </c>
      <c r="L5" s="18" t="s">
        <v>73</v>
      </c>
      <c r="M5" s="18" t="s">
        <v>5</v>
      </c>
      <c r="N5" s="18" t="s">
        <v>74</v>
      </c>
      <c r="O5" s="18" t="s">
        <v>75</v>
      </c>
      <c r="P5" s="18" t="s">
        <v>76</v>
      </c>
      <c r="Q5" s="18" t="s">
        <v>77</v>
      </c>
      <c r="R5" s="18" t="s">
        <v>78</v>
      </c>
      <c r="S5" s="18" t="s">
        <v>79</v>
      </c>
      <c r="T5" s="18" t="s">
        <v>80</v>
      </c>
      <c r="U5" s="18" t="s">
        <v>81</v>
      </c>
      <c r="V5" s="18" t="s">
        <v>82</v>
      </c>
      <c r="W5" s="18" t="s">
        <v>83</v>
      </c>
      <c r="X5" s="18" t="s">
        <v>84</v>
      </c>
      <c r="Y5" s="18" t="s">
        <v>85</v>
      </c>
      <c r="Z5" s="18" t="s">
        <v>86</v>
      </c>
      <c r="AA5" s="18" t="s">
        <v>87</v>
      </c>
      <c r="AB5" s="18" t="s">
        <v>88</v>
      </c>
      <c r="AC5" s="18" t="s">
        <v>89</v>
      </c>
      <c r="AD5" s="18" t="s">
        <v>90</v>
      </c>
      <c r="AE5" s="18" t="s">
        <v>91</v>
      </c>
      <c r="AF5" s="18" t="s">
        <v>92</v>
      </c>
      <c r="AG5" s="18" t="s">
        <v>93</v>
      </c>
      <c r="AH5" s="18" t="s">
        <v>94</v>
      </c>
      <c r="AI5" s="18" t="s">
        <v>31</v>
      </c>
      <c r="AJ5" s="18" t="s">
        <v>85</v>
      </c>
      <c r="AK5" s="18" t="s">
        <v>86</v>
      </c>
      <c r="AL5" s="18" t="s">
        <v>87</v>
      </c>
      <c r="AM5" s="18" t="s">
        <v>88</v>
      </c>
      <c r="AN5" s="18" t="s">
        <v>89</v>
      </c>
      <c r="AO5" s="18" t="s">
        <v>90</v>
      </c>
      <c r="AP5" s="18" t="s">
        <v>91</v>
      </c>
      <c r="AQ5" s="18" t="s">
        <v>92</v>
      </c>
      <c r="AR5" s="18" t="s">
        <v>93</v>
      </c>
      <c r="AS5" s="18" t="s">
        <v>94</v>
      </c>
      <c r="AT5" s="18" t="s">
        <v>95</v>
      </c>
      <c r="AU5" s="18" t="s">
        <v>85</v>
      </c>
      <c r="AV5" s="18" t="s">
        <v>86</v>
      </c>
      <c r="AW5" s="18" t="s">
        <v>87</v>
      </c>
      <c r="AX5" s="18" t="s">
        <v>88</v>
      </c>
      <c r="AY5" s="18" t="s">
        <v>89</v>
      </c>
      <c r="AZ5" s="18" t="s">
        <v>90</v>
      </c>
      <c r="BA5" s="18" t="s">
        <v>91</v>
      </c>
      <c r="BB5" s="18" t="s">
        <v>92</v>
      </c>
      <c r="BC5" s="18" t="s">
        <v>93</v>
      </c>
      <c r="BD5" s="18" t="s">
        <v>94</v>
      </c>
      <c r="BE5" s="18" t="s">
        <v>95</v>
      </c>
      <c r="BF5" s="18" t="s">
        <v>85</v>
      </c>
      <c r="BG5" s="18" t="s">
        <v>86</v>
      </c>
      <c r="BH5" s="18" t="s">
        <v>87</v>
      </c>
      <c r="BI5" s="18" t="s">
        <v>88</v>
      </c>
      <c r="BJ5" s="18" t="s">
        <v>89</v>
      </c>
      <c r="BK5" s="18" t="s">
        <v>90</v>
      </c>
      <c r="BL5" s="18" t="s">
        <v>91</v>
      </c>
      <c r="BM5" s="18" t="s">
        <v>92</v>
      </c>
      <c r="BN5" s="18" t="s">
        <v>93</v>
      </c>
      <c r="BO5" s="18" t="s">
        <v>94</v>
      </c>
      <c r="BP5" s="18" t="s">
        <v>95</v>
      </c>
      <c r="BQ5" s="18" t="s">
        <v>85</v>
      </c>
      <c r="BR5" s="18" t="s">
        <v>86</v>
      </c>
      <c r="BS5" s="18" t="s">
        <v>87</v>
      </c>
      <c r="BT5" s="18" t="s">
        <v>88</v>
      </c>
      <c r="BU5" s="18" t="s">
        <v>89</v>
      </c>
      <c r="BV5" s="18" t="s">
        <v>90</v>
      </c>
      <c r="BW5" s="18" t="s">
        <v>91</v>
      </c>
      <c r="BX5" s="18" t="s">
        <v>92</v>
      </c>
      <c r="BY5" s="18" t="s">
        <v>93</v>
      </c>
      <c r="BZ5" s="18" t="s">
        <v>94</v>
      </c>
      <c r="CA5" s="18" t="s">
        <v>95</v>
      </c>
      <c r="CB5" s="18" t="s">
        <v>85</v>
      </c>
      <c r="CC5" s="18" t="s">
        <v>86</v>
      </c>
      <c r="CD5" s="18" t="s">
        <v>87</v>
      </c>
      <c r="CE5" s="18" t="s">
        <v>88</v>
      </c>
      <c r="CF5" s="18" t="s">
        <v>89</v>
      </c>
      <c r="CG5" s="18" t="s">
        <v>90</v>
      </c>
      <c r="CH5" s="18" t="s">
        <v>91</v>
      </c>
      <c r="CI5" s="18" t="s">
        <v>92</v>
      </c>
      <c r="CJ5" s="18" t="s">
        <v>93</v>
      </c>
      <c r="CK5" s="18" t="s">
        <v>94</v>
      </c>
      <c r="CL5" s="18" t="s">
        <v>95</v>
      </c>
      <c r="CM5" s="18" t="s">
        <v>85</v>
      </c>
      <c r="CN5" s="18" t="s">
        <v>86</v>
      </c>
      <c r="CO5" s="18" t="s">
        <v>87</v>
      </c>
      <c r="CP5" s="18" t="s">
        <v>88</v>
      </c>
      <c r="CQ5" s="18" t="s">
        <v>89</v>
      </c>
      <c r="CR5" s="18" t="s">
        <v>90</v>
      </c>
      <c r="CS5" s="18" t="s">
        <v>91</v>
      </c>
      <c r="CT5" s="18" t="s">
        <v>92</v>
      </c>
      <c r="CU5" s="18" t="s">
        <v>93</v>
      </c>
      <c r="CV5" s="18" t="s">
        <v>94</v>
      </c>
      <c r="CW5" s="18" t="s">
        <v>95</v>
      </c>
      <c r="CX5" s="18" t="s">
        <v>85</v>
      </c>
      <c r="CY5" s="18" t="s">
        <v>86</v>
      </c>
      <c r="CZ5" s="18" t="s">
        <v>87</v>
      </c>
      <c r="DA5" s="18" t="s">
        <v>88</v>
      </c>
      <c r="DB5" s="18" t="s">
        <v>89</v>
      </c>
      <c r="DC5" s="18" t="s">
        <v>90</v>
      </c>
      <c r="DD5" s="18" t="s">
        <v>91</v>
      </c>
      <c r="DE5" s="18" t="s">
        <v>92</v>
      </c>
      <c r="DF5" s="18" t="s">
        <v>93</v>
      </c>
      <c r="DG5" s="18" t="s">
        <v>94</v>
      </c>
      <c r="DH5" s="18" t="s">
        <v>95</v>
      </c>
      <c r="DI5" s="18" t="s">
        <v>85</v>
      </c>
      <c r="DJ5" s="18" t="s">
        <v>86</v>
      </c>
      <c r="DK5" s="18" t="s">
        <v>87</v>
      </c>
      <c r="DL5" s="18" t="s">
        <v>88</v>
      </c>
      <c r="DM5" s="18" t="s">
        <v>89</v>
      </c>
      <c r="DN5" s="18" t="s">
        <v>90</v>
      </c>
      <c r="DO5" s="18" t="s">
        <v>91</v>
      </c>
      <c r="DP5" s="18" t="s">
        <v>92</v>
      </c>
      <c r="DQ5" s="18" t="s">
        <v>93</v>
      </c>
      <c r="DR5" s="18" t="s">
        <v>94</v>
      </c>
      <c r="DS5" s="18" t="s">
        <v>95</v>
      </c>
      <c r="DT5" s="18" t="s">
        <v>85</v>
      </c>
      <c r="DU5" s="18" t="s">
        <v>86</v>
      </c>
      <c r="DV5" s="18" t="s">
        <v>87</v>
      </c>
      <c r="DW5" s="18" t="s">
        <v>88</v>
      </c>
      <c r="DX5" s="18" t="s">
        <v>89</v>
      </c>
      <c r="DY5" s="18" t="s">
        <v>90</v>
      </c>
      <c r="DZ5" s="18" t="s">
        <v>91</v>
      </c>
      <c r="EA5" s="18" t="s">
        <v>92</v>
      </c>
      <c r="EB5" s="18" t="s">
        <v>93</v>
      </c>
      <c r="EC5" s="18" t="s">
        <v>94</v>
      </c>
      <c r="ED5" s="18" t="s">
        <v>95</v>
      </c>
      <c r="EE5" s="18" t="s">
        <v>85</v>
      </c>
      <c r="EF5" s="18" t="s">
        <v>86</v>
      </c>
      <c r="EG5" s="18" t="s">
        <v>87</v>
      </c>
      <c r="EH5" s="18" t="s">
        <v>88</v>
      </c>
      <c r="EI5" s="18" t="s">
        <v>89</v>
      </c>
      <c r="EJ5" s="18" t="s">
        <v>90</v>
      </c>
      <c r="EK5" s="18" t="s">
        <v>91</v>
      </c>
      <c r="EL5" s="18" t="s">
        <v>92</v>
      </c>
      <c r="EM5" s="18" t="s">
        <v>93</v>
      </c>
      <c r="EN5" s="18" t="s">
        <v>94</v>
      </c>
      <c r="EO5" s="18" t="s">
        <v>95</v>
      </c>
    </row>
    <row r="6" spans="1:145" s="22" customFormat="1" x14ac:dyDescent="0.15">
      <c r="A6" s="14" t="s">
        <v>96</v>
      </c>
      <c r="B6" s="19">
        <f>B7</f>
        <v>2023</v>
      </c>
      <c r="C6" s="19">
        <f t="shared" ref="C6:X6" si="3">C7</f>
        <v>44458</v>
      </c>
      <c r="D6" s="19">
        <f t="shared" si="3"/>
        <v>47</v>
      </c>
      <c r="E6" s="19">
        <f t="shared" si="3"/>
        <v>17</v>
      </c>
      <c r="F6" s="19">
        <f t="shared" si="3"/>
        <v>8</v>
      </c>
      <c r="G6" s="19">
        <f t="shared" si="3"/>
        <v>0</v>
      </c>
      <c r="H6" s="19" t="str">
        <f t="shared" si="3"/>
        <v>宮城県　加美町</v>
      </c>
      <c r="I6" s="19" t="str">
        <f t="shared" si="3"/>
        <v>法非適用</v>
      </c>
      <c r="J6" s="19" t="str">
        <f t="shared" si="3"/>
        <v>下水道事業</v>
      </c>
      <c r="K6" s="19" t="str">
        <f t="shared" si="3"/>
        <v>簡易排水</v>
      </c>
      <c r="L6" s="19" t="str">
        <f t="shared" si="3"/>
        <v>J2</v>
      </c>
      <c r="M6" s="19" t="str">
        <f t="shared" si="3"/>
        <v>非設置</v>
      </c>
      <c r="N6" s="20" t="str">
        <f t="shared" si="3"/>
        <v>-</v>
      </c>
      <c r="O6" s="20" t="str">
        <f t="shared" si="3"/>
        <v>該当数値なし</v>
      </c>
      <c r="P6" s="20">
        <f t="shared" si="3"/>
        <v>0</v>
      </c>
      <c r="Q6" s="20">
        <f t="shared" si="3"/>
        <v>100</v>
      </c>
      <c r="R6" s="20">
        <f t="shared" si="3"/>
        <v>3302</v>
      </c>
      <c r="S6" s="20">
        <f t="shared" si="3"/>
        <v>21427</v>
      </c>
      <c r="T6" s="20">
        <f t="shared" si="3"/>
        <v>460.67</v>
      </c>
      <c r="U6" s="20">
        <f t="shared" si="3"/>
        <v>46.51</v>
      </c>
      <c r="V6" s="20">
        <f t="shared" si="3"/>
        <v>1</v>
      </c>
      <c r="W6" s="20">
        <f t="shared" si="3"/>
        <v>0.03</v>
      </c>
      <c r="X6" s="20">
        <f t="shared" si="3"/>
        <v>33.33</v>
      </c>
      <c r="Y6" s="21">
        <f>IF(Y7="",NA(),Y7)</f>
        <v>100</v>
      </c>
      <c r="Z6" s="21">
        <f t="shared" ref="Z6:AH6" si="4">IF(Z7="",NA(),Z7)</f>
        <v>100</v>
      </c>
      <c r="AA6" s="21">
        <f t="shared" si="4"/>
        <v>100</v>
      </c>
      <c r="AB6" s="21">
        <f t="shared" si="4"/>
        <v>100</v>
      </c>
      <c r="AC6" s="21">
        <f t="shared" si="4"/>
        <v>100</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129.4</v>
      </c>
      <c r="BL6" s="21">
        <f t="shared" si="7"/>
        <v>126.26</v>
      </c>
      <c r="BM6" s="21">
        <f t="shared" si="7"/>
        <v>113.17</v>
      </c>
      <c r="BN6" s="21">
        <f t="shared" si="7"/>
        <v>160.77000000000001</v>
      </c>
      <c r="BO6" s="21">
        <f t="shared" si="7"/>
        <v>142.38</v>
      </c>
      <c r="BP6" s="20" t="str">
        <f>IF(BP7="","",IF(BP7="-","【-】","【"&amp;SUBSTITUTE(TEXT(BP7,"#,##0.00"),"-","△")&amp;"】"))</f>
        <v>【153.64】</v>
      </c>
      <c r="BQ6" s="21">
        <f>IF(BQ7="",NA(),BQ7)</f>
        <v>24.89</v>
      </c>
      <c r="BR6" s="21">
        <f t="shared" ref="BR6:BZ6" si="8">IF(BR7="",NA(),BR7)</f>
        <v>32.08</v>
      </c>
      <c r="BS6" s="21">
        <f t="shared" si="8"/>
        <v>23.73</v>
      </c>
      <c r="BT6" s="21">
        <f t="shared" si="8"/>
        <v>19.739999999999998</v>
      </c>
      <c r="BU6" s="21">
        <f t="shared" si="8"/>
        <v>2.4</v>
      </c>
      <c r="BV6" s="21">
        <f t="shared" si="8"/>
        <v>38.409999999999997</v>
      </c>
      <c r="BW6" s="21">
        <f t="shared" si="8"/>
        <v>35.869999999999997</v>
      </c>
      <c r="BX6" s="21">
        <f t="shared" si="8"/>
        <v>31.6</v>
      </c>
      <c r="BY6" s="21">
        <f t="shared" si="8"/>
        <v>30.19</v>
      </c>
      <c r="BZ6" s="21">
        <f t="shared" si="8"/>
        <v>27.52</v>
      </c>
      <c r="CA6" s="20" t="str">
        <f>IF(CA7="","",IF(CA7="-","【-】","【"&amp;SUBSTITUTE(TEXT(CA7,"#,##0.00"),"-","△")&amp;"】"))</f>
        <v>【28.95】</v>
      </c>
      <c r="CB6" s="21">
        <f>IF(CB7="",NA(),CB7)</f>
        <v>803.47</v>
      </c>
      <c r="CC6" s="21">
        <f t="shared" ref="CC6:CK6" si="9">IF(CC7="",NA(),CC7)</f>
        <v>625.89</v>
      </c>
      <c r="CD6" s="21">
        <f t="shared" si="9"/>
        <v>885.75</v>
      </c>
      <c r="CE6" s="21">
        <f t="shared" si="9"/>
        <v>1083.08</v>
      </c>
      <c r="CF6" s="21">
        <f t="shared" si="9"/>
        <v>8483.41</v>
      </c>
      <c r="CG6" s="21">
        <f t="shared" si="9"/>
        <v>501.56</v>
      </c>
      <c r="CH6" s="21">
        <f t="shared" si="9"/>
        <v>528.78</v>
      </c>
      <c r="CI6" s="21">
        <f t="shared" si="9"/>
        <v>596.92999999999995</v>
      </c>
      <c r="CJ6" s="21">
        <f t="shared" si="9"/>
        <v>631.54999999999995</v>
      </c>
      <c r="CK6" s="21">
        <f t="shared" si="9"/>
        <v>659.63</v>
      </c>
      <c r="CL6" s="20" t="str">
        <f>IF(CL7="","",IF(CL7="-","【-】","【"&amp;SUBSTITUTE(TEXT(CL7,"#,##0.00"),"-","△")&amp;"】"))</f>
        <v>【641.14】</v>
      </c>
      <c r="CM6" s="21">
        <f>IF(CM7="",NA(),CM7)</f>
        <v>10.53</v>
      </c>
      <c r="CN6" s="21">
        <f t="shared" ref="CN6:CV6" si="10">IF(CN7="",NA(),CN7)</f>
        <v>15.79</v>
      </c>
      <c r="CO6" s="21">
        <f t="shared" si="10"/>
        <v>10.53</v>
      </c>
      <c r="CP6" s="21">
        <f t="shared" si="10"/>
        <v>10.53</v>
      </c>
      <c r="CQ6" s="21">
        <f t="shared" si="10"/>
        <v>10.53</v>
      </c>
      <c r="CR6" s="21">
        <f t="shared" si="10"/>
        <v>26.64</v>
      </c>
      <c r="CS6" s="21">
        <f t="shared" si="10"/>
        <v>26.11</v>
      </c>
      <c r="CT6" s="21">
        <f t="shared" si="10"/>
        <v>24.44</v>
      </c>
      <c r="CU6" s="21">
        <f t="shared" si="10"/>
        <v>25.16</v>
      </c>
      <c r="CV6" s="21">
        <f t="shared" si="10"/>
        <v>26.69</v>
      </c>
      <c r="CW6" s="20" t="str">
        <f>IF(CW7="","",IF(CW7="-","【-】","【"&amp;SUBSTITUTE(TEXT(CW7,"#,##0.00"),"-","△")&amp;"】"))</f>
        <v>【27.23】</v>
      </c>
      <c r="CX6" s="21">
        <f>IF(CX7="",NA(),CX7)</f>
        <v>78.569999999999993</v>
      </c>
      <c r="CY6" s="21">
        <f t="shared" ref="CY6:DG6" si="11">IF(CY7="",NA(),CY7)</f>
        <v>78.569999999999993</v>
      </c>
      <c r="CZ6" s="21">
        <f t="shared" si="11"/>
        <v>88.89</v>
      </c>
      <c r="DA6" s="21">
        <f t="shared" si="11"/>
        <v>88.89</v>
      </c>
      <c r="DB6" s="20">
        <f t="shared" si="11"/>
        <v>0</v>
      </c>
      <c r="DC6" s="21">
        <f t="shared" si="11"/>
        <v>95.52</v>
      </c>
      <c r="DD6" s="21">
        <f t="shared" si="11"/>
        <v>94.97</v>
      </c>
      <c r="DE6" s="21">
        <f t="shared" si="11"/>
        <v>95.52</v>
      </c>
      <c r="DF6" s="21">
        <f t="shared" si="11"/>
        <v>95.65</v>
      </c>
      <c r="DG6" s="21">
        <f t="shared" si="11"/>
        <v>94.53</v>
      </c>
      <c r="DH6" s="20" t="str">
        <f>IF(DH7="","",IF(DH7="-","【-】","【"&amp;SUBSTITUTE(TEXT(DH7,"#,##0.00"),"-","△")&amp;"】"))</f>
        <v>【95.29】</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0">
        <f t="shared" si="14"/>
        <v>0</v>
      </c>
      <c r="EK6" s="20">
        <f t="shared" si="14"/>
        <v>0</v>
      </c>
      <c r="EL6" s="20">
        <f t="shared" si="14"/>
        <v>0</v>
      </c>
      <c r="EM6" s="20">
        <f t="shared" si="14"/>
        <v>0</v>
      </c>
      <c r="EN6" s="20">
        <f t="shared" si="14"/>
        <v>0</v>
      </c>
      <c r="EO6" s="20" t="str">
        <f>IF(EO7="","",IF(EO7="-","【-】","【"&amp;SUBSTITUTE(TEXT(EO7,"#,##0.00"),"-","△")&amp;"】"))</f>
        <v>【0.00】</v>
      </c>
    </row>
    <row r="7" spans="1:145" s="22" customFormat="1" x14ac:dyDescent="0.15">
      <c r="A7" s="14"/>
      <c r="B7" s="23">
        <v>2023</v>
      </c>
      <c r="C7" s="23">
        <v>44458</v>
      </c>
      <c r="D7" s="23">
        <v>47</v>
      </c>
      <c r="E7" s="23">
        <v>17</v>
      </c>
      <c r="F7" s="23">
        <v>8</v>
      </c>
      <c r="G7" s="23">
        <v>0</v>
      </c>
      <c r="H7" s="23" t="s">
        <v>97</v>
      </c>
      <c r="I7" s="23" t="s">
        <v>98</v>
      </c>
      <c r="J7" s="23" t="s">
        <v>99</v>
      </c>
      <c r="K7" s="23" t="s">
        <v>100</v>
      </c>
      <c r="L7" s="23" t="s">
        <v>101</v>
      </c>
      <c r="M7" s="23" t="s">
        <v>102</v>
      </c>
      <c r="N7" s="24" t="s">
        <v>103</v>
      </c>
      <c r="O7" s="24" t="s">
        <v>104</v>
      </c>
      <c r="P7" s="24">
        <v>0</v>
      </c>
      <c r="Q7" s="24">
        <v>100</v>
      </c>
      <c r="R7" s="24">
        <v>3302</v>
      </c>
      <c r="S7" s="24">
        <v>21427</v>
      </c>
      <c r="T7" s="24">
        <v>460.67</v>
      </c>
      <c r="U7" s="24">
        <v>46.51</v>
      </c>
      <c r="V7" s="24">
        <v>1</v>
      </c>
      <c r="W7" s="24">
        <v>0.03</v>
      </c>
      <c r="X7" s="24">
        <v>33.33</v>
      </c>
      <c r="Y7" s="24">
        <v>100</v>
      </c>
      <c r="Z7" s="24">
        <v>100</v>
      </c>
      <c r="AA7" s="24">
        <v>100</v>
      </c>
      <c r="AB7" s="24">
        <v>100</v>
      </c>
      <c r="AC7" s="24">
        <v>100</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129.4</v>
      </c>
      <c r="BL7" s="24">
        <v>126.26</v>
      </c>
      <c r="BM7" s="24">
        <v>113.17</v>
      </c>
      <c r="BN7" s="24">
        <v>160.77000000000001</v>
      </c>
      <c r="BO7" s="24">
        <v>142.38</v>
      </c>
      <c r="BP7" s="24">
        <v>153.63999999999999</v>
      </c>
      <c r="BQ7" s="24">
        <v>24.89</v>
      </c>
      <c r="BR7" s="24">
        <v>32.08</v>
      </c>
      <c r="BS7" s="24">
        <v>23.73</v>
      </c>
      <c r="BT7" s="24">
        <v>19.739999999999998</v>
      </c>
      <c r="BU7" s="24">
        <v>2.4</v>
      </c>
      <c r="BV7" s="24">
        <v>38.409999999999997</v>
      </c>
      <c r="BW7" s="24">
        <v>35.869999999999997</v>
      </c>
      <c r="BX7" s="24">
        <v>31.6</v>
      </c>
      <c r="BY7" s="24">
        <v>30.19</v>
      </c>
      <c r="BZ7" s="24">
        <v>27.52</v>
      </c>
      <c r="CA7" s="24">
        <v>28.95</v>
      </c>
      <c r="CB7" s="24">
        <v>803.47</v>
      </c>
      <c r="CC7" s="24">
        <v>625.89</v>
      </c>
      <c r="CD7" s="24">
        <v>885.75</v>
      </c>
      <c r="CE7" s="24">
        <v>1083.08</v>
      </c>
      <c r="CF7" s="24">
        <v>8483.41</v>
      </c>
      <c r="CG7" s="24">
        <v>501.56</v>
      </c>
      <c r="CH7" s="24">
        <v>528.78</v>
      </c>
      <c r="CI7" s="24">
        <v>596.92999999999995</v>
      </c>
      <c r="CJ7" s="24">
        <v>631.54999999999995</v>
      </c>
      <c r="CK7" s="24">
        <v>659.63</v>
      </c>
      <c r="CL7" s="24">
        <v>641.14</v>
      </c>
      <c r="CM7" s="24">
        <v>10.53</v>
      </c>
      <c r="CN7" s="24">
        <v>15.79</v>
      </c>
      <c r="CO7" s="24">
        <v>10.53</v>
      </c>
      <c r="CP7" s="24">
        <v>10.53</v>
      </c>
      <c r="CQ7" s="24">
        <v>10.53</v>
      </c>
      <c r="CR7" s="24">
        <v>26.64</v>
      </c>
      <c r="CS7" s="24">
        <v>26.11</v>
      </c>
      <c r="CT7" s="24">
        <v>24.44</v>
      </c>
      <c r="CU7" s="24">
        <v>25.16</v>
      </c>
      <c r="CV7" s="24">
        <v>26.69</v>
      </c>
      <c r="CW7" s="24">
        <v>27.23</v>
      </c>
      <c r="CX7" s="24">
        <v>78.569999999999993</v>
      </c>
      <c r="CY7" s="24">
        <v>78.569999999999993</v>
      </c>
      <c r="CZ7" s="24">
        <v>88.89</v>
      </c>
      <c r="DA7" s="24">
        <v>88.89</v>
      </c>
      <c r="DB7" s="24">
        <v>0</v>
      </c>
      <c r="DC7" s="24">
        <v>95.52</v>
      </c>
      <c r="DD7" s="24">
        <v>94.97</v>
      </c>
      <c r="DE7" s="24">
        <v>95.52</v>
      </c>
      <c r="DF7" s="24">
        <v>95.65</v>
      </c>
      <c r="DG7" s="24">
        <v>94.53</v>
      </c>
      <c r="DH7" s="24">
        <v>95.29</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v>
      </c>
      <c r="EK7" s="24">
        <v>0</v>
      </c>
      <c r="EL7" s="24">
        <v>0</v>
      </c>
      <c r="EM7" s="24">
        <v>0</v>
      </c>
      <c r="EN7" s="24">
        <v>0</v>
      </c>
      <c r="EO7" s="24">
        <v>0</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105</v>
      </c>
      <c r="C9" s="26" t="s">
        <v>106</v>
      </c>
      <c r="D9" s="26" t="s">
        <v>107</v>
      </c>
      <c r="E9" s="26" t="s">
        <v>108</v>
      </c>
      <c r="F9" s="26" t="s">
        <v>109</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47</v>
      </c>
      <c r="B10" s="27">
        <f>DATEVALUE($B7-B11&amp;"/1/"&amp;B12)</f>
        <v>36892</v>
      </c>
      <c r="C10" s="27">
        <f t="shared" ref="C10:F10" si="15">DATEVALUE($B7-C11&amp;"/1/"&amp;C12)</f>
        <v>37257</v>
      </c>
      <c r="D10" s="27">
        <f t="shared" si="15"/>
        <v>37623</v>
      </c>
      <c r="E10" s="27">
        <f t="shared" si="15"/>
        <v>37989</v>
      </c>
      <c r="F10" s="27">
        <f t="shared" si="15"/>
        <v>38356</v>
      </c>
    </row>
    <row r="11" spans="1:145" x14ac:dyDescent="0.15">
      <c r="B11">
        <v>22</v>
      </c>
      <c r="C11">
        <v>21</v>
      </c>
      <c r="D11">
        <v>20</v>
      </c>
      <c r="E11">
        <v>19</v>
      </c>
      <c r="F11">
        <v>18</v>
      </c>
      <c r="G11" t="s">
        <v>110</v>
      </c>
    </row>
    <row r="12" spans="1:145" x14ac:dyDescent="0.15">
      <c r="B12">
        <v>1</v>
      </c>
      <c r="C12">
        <v>1</v>
      </c>
      <c r="D12">
        <v>2</v>
      </c>
      <c r="E12">
        <v>3</v>
      </c>
      <c r="F12">
        <v>4</v>
      </c>
      <c r="G12" t="s">
        <v>111</v>
      </c>
    </row>
    <row r="13" spans="1:145" x14ac:dyDescent="0.15">
      <c r="B13" t="s">
        <v>112</v>
      </c>
      <c r="C13" t="s">
        <v>113</v>
      </c>
      <c r="D13" t="s">
        <v>114</v>
      </c>
      <c r="E13" t="s">
        <v>113</v>
      </c>
      <c r="F13" t="s">
        <v>113</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大場　利之</cp:lastModifiedBy>
  <dcterms:created xsi:type="dcterms:W3CDTF">2025-01-24T07:38:57Z</dcterms:created>
  <dcterms:modified xsi:type="dcterms:W3CDTF">2025-01-30T23:43:10Z</dcterms:modified>
  <cp:category/>
</cp:coreProperties>
</file>