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404272\Desktop\★上下水道事業\★一般\★調査・報告\★県調査\★経営比較分析表\☆Ｒ６\修正後\"/>
    </mc:Choice>
  </mc:AlternateContent>
  <xr:revisionPtr revIDLastSave="0" documentId="13_ncr:1_{14153B58-AB7F-4C13-A906-59D729BF2000}" xr6:coauthVersionLast="36" xr6:coauthVersionMax="36" xr10:uidLastSave="{00000000-0000-0000-0000-000000000000}"/>
  <workbookProtection workbookAlgorithmName="SHA-512" workbookHashValue="Mjquoym/WlJBdoeUiSwAVBUDvqcPekVs28VnpYejMQOOvBJVt0OPKi6r301aU17Iu9xhGxrknY/rNYwO//IgOA==" workbookSaltValue="Mny2UWqN1vBAyrrxiFpTVg=="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<sst xmlns="http://schemas.openxmlformats.org/spreadsheetml/2006/main" count="236" uniqueCount="119">
  <si>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</si>
  <si>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</si>
  <si>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</si>
  <si>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</si>
  <si>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</si>
  <si>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</si>
  <si>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</si>
  <si>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</si>
  <si>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</si>
  <si>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</si>
  <si>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</si>
  <si>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</si>
  <si>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</si>
  <si>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</si>
  <si>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</si>
  <si>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</si>
  <si>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</si>
  <si>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</si>
  <si>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</si>
  <si>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</si>
  <si>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</si>
  <si>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</si>
  <si>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</si>
  <si>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</si>
  <si>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</si>
  <si>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</si>
  <si>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</si>
  <si>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</si>
  <si>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</si>
  <si>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</si>
  <si>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</si>
  <si>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</si>
  <si>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</si>
  <si>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</si>
  <si>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</si>
  <si>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</si>
  <si>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</si>
  <si>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</si>
  <si>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</si>
  <si>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</si>
  <si>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</si>
  <si>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</si>
  <si>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</si>
  <si>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</si>
  <si>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</si>
  <si>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</si>
  <si>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</si>
  <si>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</si>
  <si>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</si>
  <si>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</si>
  <si>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</si>
  <si>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</si>
  <si>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</si>
  <si>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</si>
  <si>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</si>
  <si>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</si>
  <si>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</si>
  <si>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</si>
  <si>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</si>
  <si>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</si>
  <si>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</si>
  <si>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</si>
  <si>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</si>
  <si>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</si>
  <si>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</si>
  <si>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</si>
  <si>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</si>
  <si>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</si>
  <si>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</si>
  <si>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</si>
  <si>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</si>
  <si>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</si>
  <si>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</si>
  <si>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</si>
  <si>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</si>
  <si>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</si>
  <si>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</si>
  <si>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</si>
  <si>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</si>
  <si>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</si>
  <si>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</si>
  <si>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</si>
  <si>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</si>
  <si>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</si>
  <si>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</si>
  <si>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</si>
  <si>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</si>
  <si>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</si>
  <si>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</si>
  <si>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</si>
  <si>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</si>
  <si>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</si>
  <si>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</si>
  <si>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</si>
  <si>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</si>
  <si>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</si>
  <si>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</si>
  <si>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</si>
  <si>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</si>
  <si>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</si>
  <si>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</si>
  <si>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</si>
  <si>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</si>
  <si>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</si>
  <si>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</si>
  <si>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</si>
  <si>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</si>
  <si>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</si>
  <si>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</si>
  <si>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</si>
  <si>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</si>
  <si>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</si>
  <si>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</si>
  <si>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</si>
  <si>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</si>
  <si>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</si>
  <si>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収益的収支比率は使用料収入で賄えない分を一般会計繰入金で補填している。本事業は令和５年度で廃止しており廃止業務委託料が増加したことにより、経費回収率は悪化している。</t>
    <rPh sb="36" eb="37">
      <t>ホン</t>
    </rPh>
    <rPh sb="37" eb="39">
      <t>ジギョウ</t>
    </rPh>
    <rPh sb="40" eb="42">
      <t>レイワ</t>
    </rPh>
    <rPh sb="43" eb="45">
      <t>ネンド</t>
    </rPh>
    <rPh sb="46" eb="48">
      <t>ハイシ</t>
    </rPh>
    <rPh sb="52" eb="54">
      <t>ハイシ</t>
    </rPh>
    <rPh sb="54" eb="56">
      <t>ギョウム</t>
    </rPh>
    <rPh sb="76" eb="78">
      <t>アッカ</t>
    </rPh>
    <phoneticPr fontId="4"/>
  </si>
  <si>
    <t>　供用開始から２０年以上経過しており、利用者の増加も見込めないことから事業廃止とした。</t>
    <rPh sb="19" eb="22">
      <t>リヨウシャ</t>
    </rPh>
    <rPh sb="23" eb="25">
      <t>ゾウカ</t>
    </rPh>
    <rPh sb="26" eb="28">
      <t>ミコ</t>
    </rPh>
    <rPh sb="35" eb="37">
      <t>ジギョウ</t>
    </rPh>
    <rPh sb="37" eb="39">
      <t>ハイシ</t>
    </rPh>
    <phoneticPr fontId="4"/>
  </si>
  <si>
    <t>　簡易排水事業について、経費削減及び一般会計繰入金の減少を図るために、令和５年度で事業を廃止した。既に接続している利用者については浄化槽事業に移行している。</t>
    <rPh sb="16" eb="17">
      <t>オヨ</t>
    </rPh>
    <rPh sb="22" eb="25">
      <t>クリイレキン</t>
    </rPh>
    <rPh sb="26" eb="28">
      <t>ゲンショウ</t>
    </rPh>
    <rPh sb="29" eb="30">
      <t>ハカ</t>
    </rPh>
    <rPh sb="49" eb="50">
      <t>スデ</t>
    </rPh>
    <rPh sb="51" eb="53">
      <t>セツゾク</t>
    </rPh>
    <rPh sb="57" eb="60">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</si>
</sst>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98-4B3D-9537-98F848E1FA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98-4B3D-9537-98F848E1FA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50-443F-8C7F-06B9F500F9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0-443F-8C7F-06B9F500F9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E-4214-A4AE-361069EA44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E-4214-A4AE-361069EA44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91-4969-B893-AD664F3E8A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91-4969-B893-AD664F3E8A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2-4AAB-BC98-E052E064C4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2-4AAB-BC98-E052E064C4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0-4E5E-B081-6658B2590D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0-4E5E-B081-6658B2590D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1-49C9-9B52-65A73791A5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4591-49C9-9B52-65A73791A5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24.89</c:v>
                </c:pt>
                <c:pt idx="1">
                  <c:v>32.08</c:v>
                </c:pt>
                <c:pt idx="2">
                  <c:v>23.73</c:v>
                </c:pt>
                <c:pt idx="3">
                  <c:v>19.739999999999998</c:v>
                </c:pt>
                <c:pt idx="4">
                  <c:v>2.4</c:v>
                </c:pt>
              </c:numCache>
            </c:numRef>
          </c:val>
          <c:extLst>
            <c:ext xmlns:c16="http://schemas.microsoft.com/office/drawing/2014/chart" uri="{C3380CC4-5D6E-409C-BE32-E72D297353CC}">
              <c16:uniqueId val="{00000000-EF28-4DAD-83C3-061199C5DF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EF28-4DAD-83C3-061199C5DF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803.47</c:v>
                </c:pt>
                <c:pt idx="1">
                  <c:v>625.89</c:v>
                </c:pt>
                <c:pt idx="2">
                  <c:v>885.75</c:v>
                </c:pt>
                <c:pt idx="3">
                  <c:v>1083.08</c:v>
                </c:pt>
                <c:pt idx="4">
                  <c:v>8483.41</c:v>
                </c:pt>
              </c:numCache>
            </c:numRef>
          </c:val>
          <c:extLst>
            <c:ext xmlns:c16="http://schemas.microsoft.com/office/drawing/2014/chart" uri="{C3380CC4-5D6E-409C-BE32-E72D297353CC}">
              <c16:uniqueId val="{00000000-7425-4052-9181-2D97A5DA9F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7425-4052-9181-2D97A5DA9F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10.53</c:v>
                </c:pt>
                <c:pt idx="1">
                  <c:v>15.79</c:v>
                </c:pt>
                <c:pt idx="2">
                  <c:v>10.53</c:v>
                </c:pt>
                <c:pt idx="3">
                  <c:v>10.53</c:v>
                </c:pt>
                <c:pt idx="4">
                  <c:v>10.53</c:v>
                </c:pt>
              </c:numCache>
            </c:numRef>
          </c:val>
          <c:extLst>
            <c:ext xmlns:c16="http://schemas.microsoft.com/office/drawing/2014/chart" uri="{C3380CC4-5D6E-409C-BE32-E72D297353CC}">
              <c16:uniqueId val="{00000000-3968-4831-AA5A-ECA2FF3E55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3968-4831-AA5A-ECA2FF3E55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78.569999999999993</c:v>
                </c:pt>
                <c:pt idx="1">
                  <c:v>78.569999999999993</c:v>
                </c:pt>
                <c:pt idx="2">
                  <c:v>88.89</c:v>
                </c:pt>
                <c:pt idx="3">
                  <c:v>88.89</c:v>
                </c:pt>
                <c:pt idx="4" formatCode="#,##0.00;&quot;△&quot;#,##0.00">
                  <c:v>0</c:v>
                </c:pt>
              </c:numCache>
            </c:numRef>
          </c:val>
          <c:extLst>
            <c:ext xmlns:c16="http://schemas.microsoft.com/office/drawing/2014/chart" uri="{C3380CC4-5D6E-409C-BE32-E72D297353CC}">
              <c16:uniqueId val="{00000000-2423-44B8-B4FD-ABD40DE6F6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2423-44B8-B4FD-ABD40DE6F6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加美町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54">
        <f>データ!S6</f>
        <v>21427</v>
      </c>
      <c r="AM8" s="54"/>
      <c r="AN8" s="54"/>
      <c r="AO8" s="54"/>
      <c r="AP8" s="54"/>
      <c r="AQ8" s="54"/>
      <c r="AR8" s="54"/>
      <c r="AS8" s="54"/>
      <c r="AT8" s="53">
        <f>データ!T6</f>
        <v>460.67</v>
      </c>
      <c r="AU8" s="53"/>
      <c r="AV8" s="53"/>
      <c r="AW8" s="53"/>
      <c r="AX8" s="53"/>
      <c r="AY8" s="53"/>
      <c r="AZ8" s="53"/>
      <c r="BA8" s="53"/>
      <c r="BB8" s="53">
        <f>データ!U6</f>
        <v>46.51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v>
      </c>
      <c r="Q10" s="53"/>
      <c r="R10" s="53"/>
      <c r="S10" s="53"/>
      <c r="T10" s="53"/>
      <c r="U10" s="53"/>
      <c r="V10" s="53"/>
      <c r="W10" s="53">
        <f>データ!Q6</f>
        <v>100</v>
      </c>
      <c r="X10" s="53"/>
      <c r="Y10" s="53"/>
      <c r="Z10" s="53"/>
      <c r="AA10" s="53"/>
      <c r="AB10" s="53"/>
      <c r="AC10" s="53"/>
      <c r="AD10" s="54">
        <f>データ!R6</f>
        <v>3302</v>
      </c>
      <c r="AE10" s="54"/>
      <c r="AF10" s="54"/>
      <c r="AG10" s="54"/>
      <c r="AH10" s="54"/>
      <c r="AI10" s="54"/>
      <c r="AJ10" s="54"/>
      <c r="AK10" s="2"/>
      <c r="AL10" s="54">
        <f>データ!V6</f>
        <v>1</v>
      </c>
      <c r="AM10" s="54"/>
      <c r="AN10" s="54"/>
      <c r="AO10" s="54"/>
      <c r="AP10" s="54"/>
      <c r="AQ10" s="54"/>
      <c r="AR10" s="54"/>
      <c r="AS10" s="54"/>
      <c r="AT10" s="53">
        <f>データ!W6</f>
        <v>0.03</v>
      </c>
      <c r="AU10" s="53"/>
      <c r="AV10" s="53"/>
      <c r="AW10" s="53"/>
      <c r="AX10" s="53"/>
      <c r="AY10" s="53"/>
      <c r="AZ10" s="53"/>
      <c r="BA10" s="53"/>
      <c r="BB10" s="53">
        <f>データ!X6</f>
        <v>33.33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【153.64】</v>
      </c>
      <c r="I86" s="12" t="str">
        <f>データ!CA6</f>
        <v>【28.95】</v>
      </c>
      <c r="J86" s="12" t="str">
        <f>データ!CL6</f>
        <v>【641.14】</v>
      </c>
      <c r="K86" s="12" t="str">
        <f>データ!CW6</f>
        <v>【27.23】</v>
      </c>
      <c r="L86" s="12" t="str">
        <f>データ!DH6</f>
        <v>【95.29】</v>
      </c>
      <c r="M86" s="12" t="s">
        <v>43</v>
      </c>
      <c r="N86" s="12" t="s">
        <v>43</v>
      </c>
      <c r="O86" s="12" t="str">
        <f>データ!EO6</f>
        <v>【0.00】</v>
      </c>
    </row>
  </sheetData>
  <sheetProtection algorithmName="SHA-512" hashValue="SY4gxzFhtzS6fGGXfWVkhbGGjnF63ux46jBtPEYXyri7TzG5lIZdogXV96w118+zazJvXcCAll2r26lTvse1ig==" saltValue="Kp3R/N6XIZPEiH0nJZ08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44458</v>
      </c>
      <c r="D6" s="19">
        <f t="shared" si="3"/>
        <v>47</v>
      </c>
      <c r="E6" s="19">
        <f t="shared" si="3"/>
        <v>17</v>
      </c>
      <c r="F6" s="19">
        <f t="shared" si="3"/>
        <v>8</v>
      </c>
      <c r="G6" s="19">
        <f t="shared" si="3"/>
        <v>0</v>
      </c>
      <c r="H6" s="19" t="str">
        <f t="shared" si="3"/>
        <v>宮城県　加美町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v>
      </c>
      <c r="Q6" s="20">
        <f t="shared" si="3"/>
        <v>100</v>
      </c>
      <c r="R6" s="20">
        <f t="shared" si="3"/>
        <v>3302</v>
      </c>
      <c r="S6" s="20">
        <f t="shared" si="3"/>
        <v>21427</v>
      </c>
      <c r="T6" s="20">
        <f t="shared" si="3"/>
        <v>460.67</v>
      </c>
      <c r="U6" s="20">
        <f t="shared" si="3"/>
        <v>46.51</v>
      </c>
      <c r="V6" s="20">
        <f t="shared" si="3"/>
        <v>1</v>
      </c>
      <c r="W6" s="20">
        <f t="shared" si="3"/>
        <v>0.03</v>
      </c>
      <c r="X6" s="20">
        <f t="shared" si="3"/>
        <v>33.33</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24.89</v>
      </c>
      <c r="BR6" s="21">
        <f t="shared" ref="BR6:BZ6" si="8">IF(BR7="",NA(),BR7)</f>
        <v>32.08</v>
      </c>
      <c r="BS6" s="21">
        <f t="shared" si="8"/>
        <v>23.73</v>
      </c>
      <c r="BT6" s="21">
        <f t="shared" si="8"/>
        <v>19.739999999999998</v>
      </c>
      <c r="BU6" s="21">
        <f t="shared" si="8"/>
        <v>2.4</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803.47</v>
      </c>
      <c r="CC6" s="21">
        <f t="shared" ref="CC6:CK6" si="9">IF(CC7="",NA(),CC7)</f>
        <v>625.89</v>
      </c>
      <c r="CD6" s="21">
        <f t="shared" si="9"/>
        <v>885.75</v>
      </c>
      <c r="CE6" s="21">
        <f t="shared" si="9"/>
        <v>1083.08</v>
      </c>
      <c r="CF6" s="21">
        <f t="shared" si="9"/>
        <v>8483.41</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10.53</v>
      </c>
      <c r="CN6" s="21">
        <f t="shared" ref="CN6:CV6" si="10">IF(CN7="",NA(),CN7)</f>
        <v>15.79</v>
      </c>
      <c r="CO6" s="21">
        <f t="shared" si="10"/>
        <v>10.53</v>
      </c>
      <c r="CP6" s="21">
        <f t="shared" si="10"/>
        <v>10.53</v>
      </c>
      <c r="CQ6" s="21">
        <f t="shared" si="10"/>
        <v>10.53</v>
      </c>
      <c r="CR6" s="21">
        <f t="shared" si="10"/>
        <v>26.64</v>
      </c>
      <c r="CS6" s="21">
        <f t="shared" si="10"/>
        <v>26.11</v>
      </c>
      <c r="CT6" s="21">
        <f t="shared" si="10"/>
        <v>24.44</v>
      </c>
      <c r="CU6" s="21">
        <f t="shared" si="10"/>
        <v>25.16</v>
      </c>
      <c r="CV6" s="21">
        <f t="shared" si="10"/>
        <v>26.69</v>
      </c>
      <c r="CW6" s="20" t="str">
        <f>IF(CW7="","",IF(CW7="-","【-】","【"&amp;SUBSTITUTE(TEXT(CW7,"#,##0.00"),"-","△")&amp;"】"))</f>
        <v>【27.23】</v>
      </c>
      <c r="CX6" s="21">
        <f>IF(CX7="",NA(),CX7)</f>
        <v>78.569999999999993</v>
      </c>
      <c r="CY6" s="21">
        <f t="shared" ref="CY6:DG6" si="11">IF(CY7="",NA(),CY7)</f>
        <v>78.569999999999993</v>
      </c>
      <c r="CZ6" s="21">
        <f t="shared" si="11"/>
        <v>88.89</v>
      </c>
      <c r="DA6" s="21">
        <f t="shared" si="11"/>
        <v>88.89</v>
      </c>
      <c r="DB6" s="20">
        <f t="shared" si="11"/>
        <v>0</v>
      </c>
      <c r="DC6" s="21">
        <f t="shared" si="11"/>
        <v>95.52</v>
      </c>
      <c r="DD6" s="21">
        <f t="shared" si="11"/>
        <v>94.97</v>
      </c>
      <c r="DE6" s="21">
        <f t="shared" si="11"/>
        <v>95.52</v>
      </c>
      <c r="DF6" s="21">
        <f t="shared" si="11"/>
        <v>95.65</v>
      </c>
      <c r="DG6" s="21">
        <f t="shared" si="11"/>
        <v>94.53</v>
      </c>
      <c r="DH6" s="20" t="str">
        <f>IF(DH7="","",IF(DH7="-","【-】","【"&amp;SUBSTITUTE(TEXT(DH7,"#,##0.00"),"-","△")&amp;"】"))</f>
        <v>【95.29】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44458</v>
      </c>
      <c r="D7" s="23">
        <v>47</v>
      </c>
      <c r="E7" s="23">
        <v>17</v>
      </c>
      <c r="F7" s="23">
        <v>8</v>
      </c>
      <c r="G7" s="23">
        <v>0</v>
      </c>
      <c r="H7" s="23" t="s">
        <v>97</v>
      </c>
      <c r="I7" s="23" t="s">
        <v>98</v>
      </c>
      <c r="J7" s="23" t="s">
        <v>99</v>
      </c>
      <c r="K7" s="23" t="s">
        <v>100</v>
      </c>
      <c r="L7" s="23" t="s">
        <v>101</v>
      </c>
      <c r="M7" s="23" t="s">
        <v>102</v>
      </c>
      <c r="N7" s="24" t="s">
        <v>103</v>
      </c>
      <c r="O7" s="24" t="s">
        <v>104</v>
      </c>
      <c r="P7" s="24">
        <v>0</v>
      </c>
      <c r="Q7" s="24">
        <v>100</v>
      </c>
      <c r="R7" s="24">
        <v>3302</v>
      </c>
      <c r="S7" s="24">
        <v>21427</v>
      </c>
      <c r="T7" s="24">
        <v>460.67</v>
      </c>
      <c r="U7" s="24">
        <v>46.51</v>
      </c>
      <c r="V7" s="24">
        <v>1</v>
      </c>
      <c r="W7" s="24">
        <v>0.03</v>
      </c>
      <c r="X7" s="24">
        <v>33.33</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129.4</v>
      </c>
      <c r="BL7" s="24">
        <v>126.26</v>
      </c>
      <c r="BM7" s="24">
        <v>113.17</v>
      </c>
      <c r="BN7" s="24">
        <v>160.77000000000001</v>
      </c>
      <c r="BO7" s="24">
        <v>142.38</v>
      </c>
      <c r="BP7" s="24">
        <v>153.63999999999999</v>
      </c>
      <c r="BQ7" s="24">
        <v>24.89</v>
      </c>
      <c r="BR7" s="24">
        <v>32.08</v>
      </c>
      <c r="BS7" s="24">
        <v>23.73</v>
      </c>
      <c r="BT7" s="24">
        <v>19.739999999999998</v>
      </c>
      <c r="BU7" s="24">
        <v>2.4</v>
      </c>
      <c r="BV7" s="24">
        <v>38.409999999999997</v>
      </c>
      <c r="BW7" s="24">
        <v>35.869999999999997</v>
      </c>
      <c r="BX7" s="24">
        <v>31.6</v>
      </c>
      <c r="BY7" s="24">
        <v>30.19</v>
      </c>
      <c r="BZ7" s="24">
        <v>27.52</v>
      </c>
      <c r="CA7" s="24">
        <v>28.95</v>
      </c>
      <c r="CB7" s="24">
        <v>803.47</v>
      </c>
      <c r="CC7" s="24">
        <v>625.89</v>
      </c>
      <c r="CD7" s="24">
        <v>885.75</v>
      </c>
      <c r="CE7" s="24">
        <v>1083.08</v>
      </c>
      <c r="CF7" s="24">
        <v>8483.41</v>
      </c>
      <c r="CG7" s="24">
        <v>501.56</v>
      </c>
      <c r="CH7" s="24">
        <v>528.78</v>
      </c>
      <c r="CI7" s="24">
        <v>596.92999999999995</v>
      </c>
      <c r="CJ7" s="24">
        <v>631.54999999999995</v>
      </c>
      <c r="CK7" s="24">
        <v>659.63</v>
      </c>
      <c r="CL7" s="24">
        <v>641.14</v>
      </c>
      <c r="CM7" s="24">
        <v>10.53</v>
      </c>
      <c r="CN7" s="24">
        <v>15.79</v>
      </c>
      <c r="CO7" s="24">
        <v>10.53</v>
      </c>
      <c r="CP7" s="24">
        <v>10.53</v>
      </c>
      <c r="CQ7" s="24">
        <v>10.53</v>
      </c>
      <c r="CR7" s="24">
        <v>26.64</v>
      </c>
      <c r="CS7" s="24">
        <v>26.11</v>
      </c>
      <c r="CT7" s="24">
        <v>24.44</v>
      </c>
      <c r="CU7" s="24">
        <v>25.16</v>
      </c>
      <c r="CV7" s="24">
        <v>26.69</v>
      </c>
      <c r="CW7" s="24">
        <v>27.23</v>
      </c>
      <c r="CX7" s="24">
        <v>78.569999999999993</v>
      </c>
      <c r="CY7" s="24">
        <v>78.569999999999993</v>
      </c>
      <c r="CZ7" s="24">
        <v>88.89</v>
      </c>
      <c r="DA7" s="24">
        <v>88.89</v>
      </c>
      <c r="DB7" s="24">
        <v>0</v>
      </c>
      <c r="DC7" s="24">
        <v>95.52</v>
      </c>
      <c r="DD7" s="24">
        <v>94.97</v>
      </c>
      <c r="DE7" s="24">
        <v>95.52</v>
      </c>
      <c r="DF7" s="24">
        <v>95.65</v>
      </c>
      <c r="DG7" s="24">
        <v>94.53</v>
      </c>
      <c r="DH7" s="24">
        <v>95.29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大場　利之</cp:lastModifiedBy>
  <dcterms:created xsi:type="dcterms:W3CDTF">2025-01-24T07:38:57Z</dcterms:created>
  <dcterms:modified xsi:type="dcterms:W3CDTF">2025-01-30T23:43:10Z</dcterms:modified>
  <cp:category/>
</cp:coreProperties>
</file>