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506672\Desktop\"/>
    </mc:Choice>
  </mc:AlternateContent>
  <xr:revisionPtr revIDLastSave="0" documentId="8_{43307F19-F1E6-47F5-976E-09E86766A319}" xr6:coauthVersionLast="47" xr6:coauthVersionMax="47" xr10:uidLastSave="{00000000-0000-0000-0000-000000000000}"/>
  <workbookProtection workbookAlgorithmName="SHA-512" workbookHashValue="nPC/W5RvIpHreFvo/D5vONC3FkPI6vdNYdf6lJcQJ1LTgOyII8Ep8msKQCSN1DtMVh3Q7BHtPgyfm4+TFRJ5MA==" workbookSaltValue="2fv7esd+jvY+j3WiTP9AWQ==" workbookSpinCount="100000" lockStructure="1"/>
  <bookViews>
    <workbookView xWindow="0" yWindow="645" windowWidth="17055" windowHeight="14325" xr2:uid="{00000000-000D-0000-FFFF-FFFF00000000}"/>
  </bookViews>
  <sheets>
    <sheet name="法非適用_駐車場整備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LH52" i="4" s="1"/>
  <c r="BS7" i="5"/>
  <c r="BR7" i="5"/>
  <c r="BQ7" i="5"/>
  <c r="BO7" i="5"/>
  <c r="BN7" i="5"/>
  <c r="BM7" i="5"/>
  <c r="BL7" i="5"/>
  <c r="FE53" i="4" s="1"/>
  <c r="BK7" i="5"/>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AN53" i="4"/>
  <c r="U53" i="4"/>
  <c r="MA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EL31" i="4"/>
  <c r="CS31" i="4"/>
  <c r="BZ31" i="4"/>
  <c r="BG31" i="4"/>
  <c r="AN31" i="4"/>
  <c r="U31" i="4"/>
  <c r="LJ10" i="4"/>
  <c r="JQ10" i="4"/>
  <c r="DU10" i="4"/>
  <c r="CF10" i="4"/>
  <c r="B10" i="4"/>
  <c r="JQ8" i="4"/>
  <c r="HX8" i="4"/>
  <c r="CF8" i="4"/>
  <c r="AQ8" i="4"/>
  <c r="MI76" i="4" l="1"/>
  <c r="HJ51" i="4"/>
  <c r="MA30" i="4"/>
  <c r="BZ76" i="4"/>
  <c r="MA51" i="4"/>
  <c r="IT76" i="4"/>
  <c r="CS51" i="4"/>
  <c r="HJ30" i="4"/>
  <c r="CS30" i="4"/>
  <c r="B11" i="5"/>
  <c r="C11" i="5"/>
  <c r="D11" i="5"/>
  <c r="E11" i="5"/>
  <c r="BK76" i="4" l="1"/>
  <c r="LH51" i="4"/>
  <c r="LT76" i="4"/>
  <c r="GQ51" i="4"/>
  <c r="LH30" i="4"/>
  <c r="IE76" i="4"/>
  <c r="BZ51" i="4"/>
  <c r="GQ30" i="4"/>
  <c r="BZ30" i="4"/>
  <c r="BG30" i="4"/>
  <c r="FX30" i="4"/>
  <c r="AV76" i="4"/>
  <c r="KO51" i="4"/>
  <c r="LE76" i="4"/>
  <c r="FX51" i="4"/>
  <c r="KO30" i="4"/>
  <c r="HP76" i="4"/>
  <c r="BG51" i="4"/>
  <c r="HA76" i="4"/>
  <c r="AN51" i="4"/>
  <c r="FE30" i="4"/>
  <c r="KP76" i="4"/>
  <c r="FE51" i="4"/>
  <c r="AN30" i="4"/>
  <c r="AG76" i="4"/>
  <c r="JV51" i="4"/>
  <c r="JV30"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<sst xmlns="http://schemas.openxmlformats.org/spreadsheetml/2006/main" count="278" uniqueCount="135">
  <si>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</si>
  <si>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</si>
  <si>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</si>
  <si>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</si>
  <si>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</si>
  <si>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</si>
  <si>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</si>
  <si>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</si>
  <si>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</si>
  <si>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</si>
  <si>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</si>
  <si>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</si>
  <si>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</si>
  <si>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</si>
  <si>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</si>
  <si>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</si>
  <si>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</si>
  <si>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</si>
  <si>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</si>
  <si>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</si>
  <si>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</si>
  <si>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</si>
  <si>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</si>
  <si>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</si>
  <si>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</si>
  <si>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</si>
  <si>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</si>
  <si>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</si>
  <si>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</si>
  <si>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</si>
  <si>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</si>
  <si>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</si>
  <si>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</si>
  <si>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</si>
  <si>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</si>
  <si>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</si>
  <si>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</si>
  <si>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</si>
  <si>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</si>
  <si>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</si>
  <si>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</si>
  <si>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</si>
  <si>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</si>
  <si>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</si>
  <si>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</si>
  <si>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</si>
  <si>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</si>
  <si>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</si>
  <si>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</si>
  <si>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</si>
  <si>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</si>
  <si>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</si>
  <si>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</si>
  <si>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</si>
  <si>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</si>
  <si>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</si>
  <si>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</si>
  <si>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</si>
  <si>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</si>
  <si>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</si>
  <si>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</si>
  <si>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</si>
  <si>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</si>
  <si>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</si>
  <si>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</si>
  <si>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</si>
  <si>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</si>
  <si>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</si>
  <si>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</si>
  <si>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</si>
  <si>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</si>
  <si>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</si>
  <si>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</si>
  <si>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</si>
  <si>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</si>
  <si>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</si>
  <si>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</si>
  <si>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</si>
  <si>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</si>
  <si>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</si>
  <si>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</si>
  <si>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</si>
  <si>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</si>
  <si>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</si>
  <si>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</si>
  <si>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</si>
  <si>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</si>
  <si>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</si>
  <si>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</si>
  <si>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</si>
  <si>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</si>
  <si>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</si>
  <si>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</si>
  <si>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</si>
  <si>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</si>
  <si>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</si>
  <si>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</si>
  <si>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</si>
  <si>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</si>
  <si>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</si>
  <si>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</si>
  <si>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</si>
  <si>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当該値(N-2)</t>
    <phoneticPr fontId="5"/>
  </si>
  <si>
    <t>当該値(N-1)</t>
    <phoneticPr fontId="5"/>
  </si>
  <si>
    <t>当該値(N-1)</t>
    <phoneticPr fontId="5"/>
  </si>
  <si>
    <t>当該値(N)</t>
    <phoneticPr fontId="5"/>
  </si>
  <si>
    <t>当該値(N-4)</t>
    <phoneticPr fontId="5"/>
  </si>
  <si>
    <t>当該値(N)</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</si>
  <si>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</si>
  <si>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</si>
  <si>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</si>
  <si>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</si>
  <si>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</si>
  <si>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</si>
  <si>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加美町</t>
  </si>
  <si>
    <t>町営南町駐車場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</si>
  <si>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</si>
  <si>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</si>
  <si>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</si>
  <si>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</si>
  <si>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</si>
  <si>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</si>
  <si>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</si>
  <si>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</si>
  <si>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</si>
  <si>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</si>
  <si>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</si>
  <si>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</si>
  <si>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</si>
  <si>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</si>
  <si>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</si>
  <si>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算出されているが、有形固定資産減価償却や設備投資見込み額を算出する数値がないことから、資産全体の価値は不明である。商店街利用者向けの駐車場ではあるが、今後、商店街空き店舗活用や整備と併せて、駐車場のあり方や活用方法を検討していく必要がある。</t>
    <phoneticPr fontId="5"/>
  </si>
  <si>
    <t>現状として駐車場設備の老朽化による更新や修繕料の増加や各維持費の増加による費用負担増に対し、商店街の店舗減に伴う利用者数の減少による収益の減となっている。これは今後さらに顕著になるものと推測される。商店街活性化の為には必要な施設ではあるが、現在の料金体系での収益増加は難しいことから独自採算を目指した新たな料金体系や駐車場のあり方を検討していく必要がある。</t>
    <phoneticPr fontId="5"/>
  </si>
  <si>
    <t>商店街の各イベントは再開されたものの、イベント中心地より距離があるため直接な効果は少ない。稼働率が微減してることから、特定の固定層が利用しており、従来想定している不特定多数利用者による入れ替わりの利用とは異なった形となっていると推測する。</t>
    <rPh sb="0" eb="3">
      <t>ショウテンガイ</t>
    </rPh>
    <rPh sb="4" eb="5">
      <t>カク</t>
    </rPh>
    <rPh sb="10" eb="12">
      <t>サイカイ</t>
    </rPh>
    <rPh sb="23" eb="26">
      <t>チュウシンチ</t>
    </rPh>
    <rPh sb="28" eb="30">
      <t>キョリ</t>
    </rPh>
    <rPh sb="35" eb="37">
      <t>チョクセツ</t>
    </rPh>
    <rPh sb="38" eb="40">
      <t>コウカ</t>
    </rPh>
    <rPh sb="41" eb="42">
      <t>スク</t>
    </rPh>
    <rPh sb="45" eb="48">
      <t>カドウリツ</t>
    </rPh>
    <rPh sb="49" eb="51">
      <t>ビゲンゲンジョウリョウキンタイケイミナオトウケイエイカタケントウヒツヨウ</t>
    </rPh>
    <phoneticPr fontId="5"/>
  </si>
  <si>
    <t>収益的収支比率は令和４年度と比較し、微減となっている。収益が減少しているため他会計補助金比率増加している。一般会計からの繰入金への依存が年々高まっているため、限られた財源の中で他会計からの補助のあり方について検討していく必要がある。
町営駐車場近隣でのイベント開催はされているものの当駐車場からイベント地まで距離があるため、有効な手立てとはなっておらず、稼働率が減少しているため駐車台数一台当たりの他会計補助金額が増加している。</t>
    <rPh sb="0" eb="3">
      <t>シュウエキテキ</t>
    </rPh>
    <rPh sb="3" eb="7">
      <t>シュウシヒリツ</t>
    </rPh>
    <rPh sb="8" eb="10">
      <t>レイワ</t>
    </rPh>
    <rPh sb="11" eb="13">
      <t>ネンド</t>
    </rPh>
    <rPh sb="14" eb="16">
      <t>ヒカク</t>
    </rPh>
    <rPh sb="18" eb="20">
      <t>ビゲン</t>
    </rPh>
    <rPh sb="27" eb="29">
      <t>シュウエキ</t>
    </rPh>
    <rPh sb="30" eb="32">
      <t>ゲンショウ</t>
    </rPh>
    <rPh sb="38" eb="41">
      <t>タカイケイ</t>
    </rPh>
    <rPh sb="41" eb="46">
      <t>ホジョキンヒリツ</t>
    </rPh>
    <rPh sb="46" eb="48">
      <t>ゾウカ</t>
    </rPh>
    <rPh sb="53" eb="57">
      <t>イッパンカイケイ</t>
    </rPh>
    <rPh sb="60" eb="63">
      <t>クリイレキン</t>
    </rPh>
    <rPh sb="65" eb="67">
      <t>イゾン</t>
    </rPh>
    <rPh sb="68" eb="70">
      <t>ネンネン</t>
    </rPh>
    <rPh sb="70" eb="71">
      <t>タカ</t>
    </rPh>
    <rPh sb="79" eb="80">
      <t>カギ</t>
    </rPh>
    <rPh sb="83" eb="85">
      <t>ザイゲン</t>
    </rPh>
    <rPh sb="86" eb="87">
      <t>ナカ</t>
    </rPh>
    <rPh sb="88" eb="91">
      <t>タカイケイ</t>
    </rPh>
    <rPh sb="94" eb="96">
      <t>ホジョ</t>
    </rPh>
    <rPh sb="99" eb="100">
      <t>カタ</t>
    </rPh>
    <rPh sb="104" eb="106">
      <t>ケントウ</t>
    </rPh>
    <rPh sb="110" eb="112">
      <t>ヒツヨウ</t>
    </rPh>
    <rPh sb="117" eb="122">
      <t>チョウエイチュウシャジョウ</t>
    </rPh>
    <rPh sb="122" eb="124">
      <t>キンリン</t>
    </rPh>
    <rPh sb="130" eb="132">
      <t>カイサイ</t>
    </rPh>
    <rPh sb="141" eb="142">
      <t>トウ</t>
    </rPh>
    <rPh sb="142" eb="145">
      <t>チュウシャジョウ</t>
    </rPh>
    <rPh sb="151" eb="152">
      <t>チ</t>
    </rPh>
    <rPh sb="154" eb="156">
      <t>キョリ</t>
    </rPh>
    <rPh sb="162" eb="164">
      <t>ユウコウ</t>
    </rPh>
    <rPh sb="165" eb="167">
      <t>テダ</t>
    </rPh>
    <rPh sb="177" eb="180">
      <t>カドウリツ</t>
    </rPh>
    <rPh sb="181" eb="183">
      <t>ゲンショウ</t>
    </rPh>
    <rPh sb="207" eb="20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</si>
</sst>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79.599999999999994</c:v>
                </c:pt>
                <c:pt idx="1">
                  <c:v>104</c:v>
                </c:pt>
                <c:pt idx="2">
                  <c:v>93</c:v>
                </c:pt>
                <c:pt idx="3">
                  <c:v>67.900000000000006</c:v>
                </c:pt>
                <c:pt idx="4">
                  <c:v>65.7</c:v>
                </c:pt>
              </c:numCache>
            </c:numRef>
          </c:val>
          <c:extLst>
            <c:ext xmlns:c16="http://schemas.microsoft.com/office/drawing/2014/chart" uri="{C3380CC4-5D6E-409C-BE32-E72D297353CC}">
              <c16:uniqueId val="{00000000-DA6D-49F1-93FB-FDD9DFD212B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DA6D-49F1-93FB-FDD9DFD212B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72-472C-BD2C-B7C5E0661DF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DD72-472C-BD2C-B7C5E0661DF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F83-4366-A417-9FFDEC7BCBB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F83-4366-A417-9FFDEC7BCBB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A85-418F-B8CC-630C64C2285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A85-418F-B8CC-630C64C2285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29.9</c:v>
                </c:pt>
                <c:pt idx="1">
                  <c:v>40</c:v>
                </c:pt>
                <c:pt idx="2">
                  <c:v>42</c:v>
                </c:pt>
                <c:pt idx="3">
                  <c:v>33.9</c:v>
                </c:pt>
                <c:pt idx="4">
                  <c:v>38.1</c:v>
                </c:pt>
              </c:numCache>
            </c:numRef>
          </c:val>
          <c:extLst>
            <c:ext xmlns:c16="http://schemas.microsoft.com/office/drawing/2014/chart" uri="{C3380CC4-5D6E-409C-BE32-E72D297353CC}">
              <c16:uniqueId val="{00000000-3639-4DC9-8B85-5A6729D2786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3639-4DC9-8B85-5A6729D2786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48</c:v>
                </c:pt>
                <c:pt idx="1">
                  <c:v>102</c:v>
                </c:pt>
                <c:pt idx="2">
                  <c:v>88</c:v>
                </c:pt>
                <c:pt idx="3">
                  <c:v>91</c:v>
                </c:pt>
                <c:pt idx="4">
                  <c:v>112</c:v>
                </c:pt>
              </c:numCache>
            </c:numRef>
          </c:val>
          <c:extLst>
            <c:ext xmlns:c16="http://schemas.microsoft.com/office/drawing/2014/chart" uri="{C3380CC4-5D6E-409C-BE32-E72D297353CC}">
              <c16:uniqueId val="{00000000-8FB9-4CD4-A826-EBDE0862C60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8FB9-4CD4-A826-EBDE0862C60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56.7</c:v>
                </c:pt>
                <c:pt idx="1">
                  <c:v>53.3</c:v>
                </c:pt>
                <c:pt idx="2">
                  <c:v>46.7</c:v>
                </c:pt>
                <c:pt idx="3">
                  <c:v>40</c:v>
                </c:pt>
                <c:pt idx="4">
                  <c:v>36.700000000000003</c:v>
                </c:pt>
              </c:numCache>
            </c:numRef>
          </c:val>
          <c:extLst>
            <c:ext xmlns:c16="http://schemas.microsoft.com/office/drawing/2014/chart" uri="{C3380CC4-5D6E-409C-BE32-E72D297353CC}">
              <c16:uniqueId val="{00000000-7E99-46A7-8582-4AB13FA6235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7E99-46A7-8582-4AB13FA6235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-25.7</c:v>
                </c:pt>
                <c:pt idx="1">
                  <c:v>-55</c:v>
                </c:pt>
                <c:pt idx="2">
                  <c:v>-6.6</c:v>
                </c:pt>
                <c:pt idx="3">
                  <c:v>-47</c:v>
                </c:pt>
                <c:pt idx="4">
                  <c:v>-51.9</c:v>
                </c:pt>
              </c:numCache>
            </c:numRef>
          </c:val>
          <c:extLst>
            <c:ext xmlns:c16="http://schemas.microsoft.com/office/drawing/2014/chart" uri="{C3380CC4-5D6E-409C-BE32-E72D297353CC}">
              <c16:uniqueId val="{00000000-B6C6-4332-8E0A-AE4FB008E66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B6C6-4332-8E0A-AE4FB008E66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-505</c:v>
                </c:pt>
                <c:pt idx="1">
                  <c:v>-707</c:v>
                </c:pt>
                <c:pt idx="2">
                  <c:v>-516</c:v>
                </c:pt>
                <c:pt idx="3">
                  <c:v>-777</c:v>
                </c:pt>
                <c:pt idx="4">
                  <c:v>-854</c:v>
                </c:pt>
              </c:numCache>
            </c:numRef>
          </c:val>
          <c:extLst>
            <c:ext xmlns:c16="http://schemas.microsoft.com/office/drawing/2014/chart" uri="{C3380CC4-5D6E-409C-BE32-E72D297353CC}">
              <c16:uniqueId val="{00000000-F303-4BF4-BE23-BF20D2373EB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F303-4BF4-BE23-BF20D2373EB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Q34" zoomScale="75" zoomScaleNormal="7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宮城県加美町　町営南町駐車場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883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79.599999999999994</v>
      </c>
      <c r="V31" s="98"/>
      <c r="W31" s="98"/>
      <c r="X31" s="98"/>
      <c r="Y31" s="98"/>
      <c r="Z31" s="98"/>
      <c r="AA31" s="98"/>
      <c r="AB31" s="98"/>
      <c r="AC31" s="98"/>
      <c r="AD31" s="98"/>
      <c r="AE31" s="98"/>
      <c r="AF31" s="98"/>
      <c r="AG31" s="98"/>
      <c r="AH31" s="98"/>
      <c r="AI31" s="98"/>
      <c r="AJ31" s="98"/>
      <c r="AK31" s="98"/>
      <c r="AL31" s="98"/>
      <c r="AM31" s="98"/>
      <c r="AN31" s="98">
        <f>データ!Z7</f>
        <v>104</v>
      </c>
      <c r="AO31" s="98"/>
      <c r="AP31" s="98"/>
      <c r="AQ31" s="98"/>
      <c r="AR31" s="98"/>
      <c r="AS31" s="98"/>
      <c r="AT31" s="98"/>
      <c r="AU31" s="98"/>
      <c r="AV31" s="98"/>
      <c r="AW31" s="98"/>
      <c r="AX31" s="98"/>
      <c r="AY31" s="98"/>
      <c r="AZ31" s="98"/>
      <c r="BA31" s="98"/>
      <c r="BB31" s="98"/>
      <c r="BC31" s="98"/>
      <c r="BD31" s="98"/>
      <c r="BE31" s="98"/>
      <c r="BF31" s="98"/>
      <c r="BG31" s="98">
        <f>データ!AA7</f>
        <v>93</v>
      </c>
      <c r="BH31" s="98"/>
      <c r="BI31" s="98"/>
      <c r="BJ31" s="98"/>
      <c r="BK31" s="98"/>
      <c r="BL31" s="98"/>
      <c r="BM31" s="98"/>
      <c r="BN31" s="98"/>
      <c r="BO31" s="98"/>
      <c r="BP31" s="98"/>
      <c r="BQ31" s="98"/>
      <c r="BR31" s="98"/>
      <c r="BS31" s="98"/>
      <c r="BT31" s="98"/>
      <c r="BU31" s="98"/>
      <c r="BV31" s="98"/>
      <c r="BW31" s="98"/>
      <c r="BX31" s="98"/>
      <c r="BY31" s="98"/>
      <c r="BZ31" s="98">
        <f>データ!AB7</f>
        <v>67.900000000000006</v>
      </c>
      <c r="CA31" s="98"/>
      <c r="CB31" s="98"/>
      <c r="CC31" s="98"/>
      <c r="CD31" s="98"/>
      <c r="CE31" s="98"/>
      <c r="CF31" s="98"/>
      <c r="CG31" s="98"/>
      <c r="CH31" s="98"/>
      <c r="CI31" s="98"/>
      <c r="CJ31" s="98"/>
      <c r="CK31" s="98"/>
      <c r="CL31" s="98"/>
      <c r="CM31" s="98"/>
      <c r="CN31" s="98"/>
      <c r="CO31" s="98"/>
      <c r="CP31" s="98"/>
      <c r="CQ31" s="98"/>
      <c r="CR31" s="98"/>
      <c r="CS31" s="98">
        <f>データ!AC7</f>
        <v>65.7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29.9</v>
      </c>
      <c r="EM31" s="98"/>
      <c r="EN31" s="98"/>
      <c r="EO31" s="98"/>
      <c r="EP31" s="98"/>
      <c r="EQ31" s="98"/>
      <c r="ER31" s="98"/>
      <c r="ES31" s="98"/>
      <c r="ET31" s="98"/>
      <c r="EU31" s="98"/>
      <c r="EV31" s="98"/>
      <c r="EW31" s="98"/>
      <c r="EX31" s="98"/>
      <c r="EY31" s="98"/>
      <c r="EZ31" s="98"/>
      <c r="FA31" s="98"/>
      <c r="FB31" s="98"/>
      <c r="FC31" s="98"/>
      <c r="FD31" s="98"/>
      <c r="FE31" s="98">
        <f>データ!AK7</f>
        <v>40</v>
      </c>
      <c r="FF31" s="98"/>
      <c r="FG31" s="98"/>
      <c r="FH31" s="98"/>
      <c r="FI31" s="98"/>
      <c r="FJ31" s="98"/>
      <c r="FK31" s="98"/>
      <c r="FL31" s="98"/>
      <c r="FM31" s="98"/>
      <c r="FN31" s="98"/>
      <c r="FO31" s="98"/>
      <c r="FP31" s="98"/>
      <c r="FQ31" s="98"/>
      <c r="FR31" s="98"/>
      <c r="FS31" s="98"/>
      <c r="FT31" s="98"/>
      <c r="FU31" s="98"/>
      <c r="FV31" s="98"/>
      <c r="FW31" s="98"/>
      <c r="FX31" s="98">
        <f>データ!AL7</f>
        <v>42</v>
      </c>
      <c r="FY31" s="98"/>
      <c r="FZ31" s="98"/>
      <c r="GA31" s="98"/>
      <c r="GB31" s="98"/>
      <c r="GC31" s="98"/>
      <c r="GD31" s="98"/>
      <c r="GE31" s="98"/>
      <c r="GF31" s="98"/>
      <c r="GG31" s="98"/>
      <c r="GH31" s="98"/>
      <c r="GI31" s="98"/>
      <c r="GJ31" s="98"/>
      <c r="GK31" s="98"/>
      <c r="GL31" s="98"/>
      <c r="GM31" s="98"/>
      <c r="GN31" s="98"/>
      <c r="GO31" s="98"/>
      <c r="GP31" s="98"/>
      <c r="GQ31" s="98">
        <f>データ!AM7</f>
        <v>33.9</v>
      </c>
      <c r="GR31" s="98"/>
      <c r="GS31" s="98"/>
      <c r="GT31" s="98"/>
      <c r="GU31" s="98"/>
      <c r="GV31" s="98"/>
      <c r="GW31" s="98"/>
      <c r="GX31" s="98"/>
      <c r="GY31" s="98"/>
      <c r="GZ31" s="98"/>
      <c r="HA31" s="98"/>
      <c r="HB31" s="98"/>
      <c r="HC31" s="98"/>
      <c r="HD31" s="98"/>
      <c r="HE31" s="98"/>
      <c r="HF31" s="98"/>
      <c r="HG31" s="98"/>
      <c r="HH31" s="98"/>
      <c r="HI31" s="98"/>
      <c r="HJ31" s="98">
        <f>データ!AN7</f>
        <v>38.1</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56.7</v>
      </c>
      <c r="JD31" s="67"/>
      <c r="JE31" s="67"/>
      <c r="JF31" s="67"/>
      <c r="JG31" s="67"/>
      <c r="JH31" s="67"/>
      <c r="JI31" s="67"/>
      <c r="JJ31" s="67"/>
      <c r="JK31" s="67"/>
      <c r="JL31" s="67"/>
      <c r="JM31" s="67"/>
      <c r="JN31" s="67"/>
      <c r="JO31" s="67"/>
      <c r="JP31" s="67"/>
      <c r="JQ31" s="67"/>
      <c r="JR31" s="67"/>
      <c r="JS31" s="67"/>
      <c r="JT31" s="67"/>
      <c r="JU31" s="68"/>
      <c r="JV31" s="66">
        <f>データ!DL7</f>
        <v>53.3</v>
      </c>
      <c r="JW31" s="67"/>
      <c r="JX31" s="67"/>
      <c r="JY31" s="67"/>
      <c r="JZ31" s="67"/>
      <c r="KA31" s="67"/>
      <c r="KB31" s="67"/>
      <c r="KC31" s="67"/>
      <c r="KD31" s="67"/>
      <c r="KE31" s="67"/>
      <c r="KF31" s="67"/>
      <c r="KG31" s="67"/>
      <c r="KH31" s="67"/>
      <c r="KI31" s="67"/>
      <c r="KJ31" s="67"/>
      <c r="KK31" s="67"/>
      <c r="KL31" s="67"/>
      <c r="KM31" s="67"/>
      <c r="KN31" s="68"/>
      <c r="KO31" s="66">
        <f>データ!DM7</f>
        <v>46.7</v>
      </c>
      <c r="KP31" s="67"/>
      <c r="KQ31" s="67"/>
      <c r="KR31" s="67"/>
      <c r="KS31" s="67"/>
      <c r="KT31" s="67"/>
      <c r="KU31" s="67"/>
      <c r="KV31" s="67"/>
      <c r="KW31" s="67"/>
      <c r="KX31" s="67"/>
      <c r="KY31" s="67"/>
      <c r="KZ31" s="67"/>
      <c r="LA31" s="67"/>
      <c r="LB31" s="67"/>
      <c r="LC31" s="67"/>
      <c r="LD31" s="67"/>
      <c r="LE31" s="67"/>
      <c r="LF31" s="67"/>
      <c r="LG31" s="68"/>
      <c r="LH31" s="66">
        <f>データ!DN7</f>
        <v>40</v>
      </c>
      <c r="LI31" s="67"/>
      <c r="LJ31" s="67"/>
      <c r="LK31" s="67"/>
      <c r="LL31" s="67"/>
      <c r="LM31" s="67"/>
      <c r="LN31" s="67"/>
      <c r="LO31" s="67"/>
      <c r="LP31" s="67"/>
      <c r="LQ31" s="67"/>
      <c r="LR31" s="67"/>
      <c r="LS31" s="67"/>
      <c r="LT31" s="67"/>
      <c r="LU31" s="67"/>
      <c r="LV31" s="67"/>
      <c r="LW31" s="67"/>
      <c r="LX31" s="67"/>
      <c r="LY31" s="67"/>
      <c r="LZ31" s="68"/>
      <c r="MA31" s="66">
        <f>データ!DO7</f>
        <v>36.700000000000003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48</v>
      </c>
      <c r="V52" s="97"/>
      <c r="W52" s="97"/>
      <c r="X52" s="97"/>
      <c r="Y52" s="97"/>
      <c r="Z52" s="97"/>
      <c r="AA52" s="97"/>
      <c r="AB52" s="97"/>
      <c r="AC52" s="97"/>
      <c r="AD52" s="97"/>
      <c r="AE52" s="97"/>
      <c r="AF52" s="97"/>
      <c r="AG52" s="97"/>
      <c r="AH52" s="97"/>
      <c r="AI52" s="97"/>
      <c r="AJ52" s="97"/>
      <c r="AK52" s="97"/>
      <c r="AL52" s="97"/>
      <c r="AM52" s="97"/>
      <c r="AN52" s="97">
        <f>データ!AV7</f>
        <v>102</v>
      </c>
      <c r="AO52" s="97"/>
      <c r="AP52" s="97"/>
      <c r="AQ52" s="97"/>
      <c r="AR52" s="97"/>
      <c r="AS52" s="97"/>
      <c r="AT52" s="97"/>
      <c r="AU52" s="97"/>
      <c r="AV52" s="97"/>
      <c r="AW52" s="97"/>
      <c r="AX52" s="97"/>
      <c r="AY52" s="97"/>
      <c r="AZ52" s="97"/>
      <c r="BA52" s="97"/>
      <c r="BB52" s="97"/>
      <c r="BC52" s="97"/>
      <c r="BD52" s="97"/>
      <c r="BE52" s="97"/>
      <c r="BF52" s="97"/>
      <c r="BG52" s="97">
        <f>データ!AW7</f>
        <v>88</v>
      </c>
      <c r="BH52" s="97"/>
      <c r="BI52" s="97"/>
      <c r="BJ52" s="97"/>
      <c r="BK52" s="97"/>
      <c r="BL52" s="97"/>
      <c r="BM52" s="97"/>
      <c r="BN52" s="97"/>
      <c r="BO52" s="97"/>
      <c r="BP52" s="97"/>
      <c r="BQ52" s="97"/>
      <c r="BR52" s="97"/>
      <c r="BS52" s="97"/>
      <c r="BT52" s="97"/>
      <c r="BU52" s="97"/>
      <c r="BV52" s="97"/>
      <c r="BW52" s="97"/>
      <c r="BX52" s="97"/>
      <c r="BY52" s="97"/>
      <c r="BZ52" s="97">
        <f>データ!AX7</f>
        <v>91</v>
      </c>
      <c r="CA52" s="97"/>
      <c r="CB52" s="97"/>
      <c r="CC52" s="97"/>
      <c r="CD52" s="97"/>
      <c r="CE52" s="97"/>
      <c r="CF52" s="97"/>
      <c r="CG52" s="97"/>
      <c r="CH52" s="97"/>
      <c r="CI52" s="97"/>
      <c r="CJ52" s="97"/>
      <c r="CK52" s="97"/>
      <c r="CL52" s="97"/>
      <c r="CM52" s="97"/>
      <c r="CN52" s="97"/>
      <c r="CO52" s="97"/>
      <c r="CP52" s="97"/>
      <c r="CQ52" s="97"/>
      <c r="CR52" s="97"/>
      <c r="CS52" s="97">
        <f>データ!AY7</f>
        <v>112</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-25.7</v>
      </c>
      <c r="EM52" s="98"/>
      <c r="EN52" s="98"/>
      <c r="EO52" s="98"/>
      <c r="EP52" s="98"/>
      <c r="EQ52" s="98"/>
      <c r="ER52" s="98"/>
      <c r="ES52" s="98"/>
      <c r="ET52" s="98"/>
      <c r="EU52" s="98"/>
      <c r="EV52" s="98"/>
      <c r="EW52" s="98"/>
      <c r="EX52" s="98"/>
      <c r="EY52" s="98"/>
      <c r="EZ52" s="98"/>
      <c r="FA52" s="98"/>
      <c r="FB52" s="98"/>
      <c r="FC52" s="98"/>
      <c r="FD52" s="98"/>
      <c r="FE52" s="98">
        <f>データ!BG7</f>
        <v>-55</v>
      </c>
      <c r="FF52" s="98"/>
      <c r="FG52" s="98"/>
      <c r="FH52" s="98"/>
      <c r="FI52" s="98"/>
      <c r="FJ52" s="98"/>
      <c r="FK52" s="98"/>
      <c r="FL52" s="98"/>
      <c r="FM52" s="98"/>
      <c r="FN52" s="98"/>
      <c r="FO52" s="98"/>
      <c r="FP52" s="98"/>
      <c r="FQ52" s="98"/>
      <c r="FR52" s="98"/>
      <c r="FS52" s="98"/>
      <c r="FT52" s="98"/>
      <c r="FU52" s="98"/>
      <c r="FV52" s="98"/>
      <c r="FW52" s="98"/>
      <c r="FX52" s="98">
        <f>データ!BH7</f>
        <v>-6.6</v>
      </c>
      <c r="FY52" s="98"/>
      <c r="FZ52" s="98"/>
      <c r="GA52" s="98"/>
      <c r="GB52" s="98"/>
      <c r="GC52" s="98"/>
      <c r="GD52" s="98"/>
      <c r="GE52" s="98"/>
      <c r="GF52" s="98"/>
      <c r="GG52" s="98"/>
      <c r="GH52" s="98"/>
      <c r="GI52" s="98"/>
      <c r="GJ52" s="98"/>
      <c r="GK52" s="98"/>
      <c r="GL52" s="98"/>
      <c r="GM52" s="98"/>
      <c r="GN52" s="98"/>
      <c r="GO52" s="98"/>
      <c r="GP52" s="98"/>
      <c r="GQ52" s="98">
        <f>データ!BI7</f>
        <v>-47</v>
      </c>
      <c r="GR52" s="98"/>
      <c r="GS52" s="98"/>
      <c r="GT52" s="98"/>
      <c r="GU52" s="98"/>
      <c r="GV52" s="98"/>
      <c r="GW52" s="98"/>
      <c r="GX52" s="98"/>
      <c r="GY52" s="98"/>
      <c r="GZ52" s="98"/>
      <c r="HA52" s="98"/>
      <c r="HB52" s="98"/>
      <c r="HC52" s="98"/>
      <c r="HD52" s="98"/>
      <c r="HE52" s="98"/>
      <c r="HF52" s="98"/>
      <c r="HG52" s="98"/>
      <c r="HH52" s="98"/>
      <c r="HI52" s="98"/>
      <c r="HJ52" s="98">
        <f>データ!BJ7</f>
        <v>-51.9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-505</v>
      </c>
      <c r="JD52" s="97"/>
      <c r="JE52" s="97"/>
      <c r="JF52" s="97"/>
      <c r="JG52" s="97"/>
      <c r="JH52" s="97"/>
      <c r="JI52" s="97"/>
      <c r="JJ52" s="97"/>
      <c r="JK52" s="97"/>
      <c r="JL52" s="97"/>
      <c r="JM52" s="97"/>
      <c r="JN52" s="97"/>
      <c r="JO52" s="97"/>
      <c r="JP52" s="97"/>
      <c r="JQ52" s="97"/>
      <c r="JR52" s="97"/>
      <c r="JS52" s="97"/>
      <c r="JT52" s="97"/>
      <c r="JU52" s="97"/>
      <c r="JV52" s="97">
        <f>データ!BR7</f>
        <v>-707</v>
      </c>
      <c r="JW52" s="97"/>
      <c r="JX52" s="97"/>
      <c r="JY52" s="97"/>
      <c r="JZ52" s="97"/>
      <c r="KA52" s="97"/>
      <c r="KB52" s="97"/>
      <c r="KC52" s="97"/>
      <c r="KD52" s="97"/>
      <c r="KE52" s="97"/>
      <c r="KF52" s="97"/>
      <c r="KG52" s="97"/>
      <c r="KH52" s="97"/>
      <c r="KI52" s="97"/>
      <c r="KJ52" s="97"/>
      <c r="KK52" s="97"/>
      <c r="KL52" s="97"/>
      <c r="KM52" s="97"/>
      <c r="KN52" s="97"/>
      <c r="KO52" s="97">
        <f>データ!BS7</f>
        <v>-516</v>
      </c>
      <c r="KP52" s="97"/>
      <c r="KQ52" s="97"/>
      <c r="KR52" s="97"/>
      <c r="KS52" s="97"/>
      <c r="KT52" s="97"/>
      <c r="KU52" s="97"/>
      <c r="KV52" s="97"/>
      <c r="KW52" s="97"/>
      <c r="KX52" s="97"/>
      <c r="KY52" s="97"/>
      <c r="KZ52" s="97"/>
      <c r="LA52" s="97"/>
      <c r="LB52" s="97"/>
      <c r="LC52" s="97"/>
      <c r="LD52" s="97"/>
      <c r="LE52" s="97"/>
      <c r="LF52" s="97"/>
      <c r="LG52" s="97"/>
      <c r="LH52" s="97">
        <f>データ!BT7</f>
        <v>-777</v>
      </c>
      <c r="LI52" s="97"/>
      <c r="LJ52" s="97"/>
      <c r="LK52" s="97"/>
      <c r="LL52" s="97"/>
      <c r="LM52" s="97"/>
      <c r="LN52" s="97"/>
      <c r="LO52" s="97"/>
      <c r="LP52" s="97"/>
      <c r="LQ52" s="97"/>
      <c r="LR52" s="97"/>
      <c r="LS52" s="97"/>
      <c r="LT52" s="97"/>
      <c r="LU52" s="97"/>
      <c r="LV52" s="97"/>
      <c r="LW52" s="97"/>
      <c r="LX52" s="97"/>
      <c r="LY52" s="97"/>
      <c r="LZ52" s="97"/>
      <c r="MA52" s="97">
        <f>データ!BU7</f>
        <v>-854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16846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OnSR6WfcxfK4IsKTDzOMX/3CPs6xDZVVZVriN06v503FnXXfeduINsyf5s4Vv5veSB/wl/uwQigpELCXaXjWw==" saltValue="VEPy/yUpLemK+U25FJ8rh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92</v>
      </c>
      <c r="AO5" s="47" t="s">
        <v>93</v>
      </c>
      <c r="AP5" s="47" t="s">
        <v>94</v>
      </c>
      <c r="AQ5" s="47" t="s">
        <v>95</v>
      </c>
      <c r="AR5" s="47" t="s">
        <v>96</v>
      </c>
      <c r="AS5" s="47" t="s">
        <v>97</v>
      </c>
      <c r="AT5" s="47" t="s">
        <v>98</v>
      </c>
      <c r="AU5" s="47" t="s">
        <v>88</v>
      </c>
      <c r="AV5" s="47" t="s">
        <v>89</v>
      </c>
      <c r="AW5" s="47" t="s">
        <v>102</v>
      </c>
      <c r="AX5" s="47" t="s">
        <v>103</v>
      </c>
      <c r="AY5" s="47" t="s">
        <v>92</v>
      </c>
      <c r="AZ5" s="47" t="s">
        <v>93</v>
      </c>
      <c r="BA5" s="47" t="s">
        <v>94</v>
      </c>
      <c r="BB5" s="47" t="s">
        <v>95</v>
      </c>
      <c r="BC5" s="47" t="s">
        <v>96</v>
      </c>
      <c r="BD5" s="47" t="s">
        <v>97</v>
      </c>
      <c r="BE5" s="47" t="s">
        <v>98</v>
      </c>
      <c r="BF5" s="47" t="s">
        <v>88</v>
      </c>
      <c r="BG5" s="47" t="s">
        <v>89</v>
      </c>
      <c r="BH5" s="47" t="s">
        <v>90</v>
      </c>
      <c r="BI5" s="47" t="s">
        <v>104</v>
      </c>
      <c r="BJ5" s="47" t="s">
        <v>105</v>
      </c>
      <c r="BK5" s="47" t="s">
        <v>93</v>
      </c>
      <c r="BL5" s="47" t="s">
        <v>94</v>
      </c>
      <c r="BM5" s="47" t="s">
        <v>95</v>
      </c>
      <c r="BN5" s="47" t="s">
        <v>96</v>
      </c>
      <c r="BO5" s="47" t="s">
        <v>97</v>
      </c>
      <c r="BP5" s="47" t="s">
        <v>98</v>
      </c>
      <c r="BQ5" s="47" t="s">
        <v>106</v>
      </c>
      <c r="BR5" s="47" t="s">
        <v>89</v>
      </c>
      <c r="BS5" s="47" t="s">
        <v>102</v>
      </c>
      <c r="BT5" s="47" t="s">
        <v>103</v>
      </c>
      <c r="BU5" s="47" t="s">
        <v>107</v>
      </c>
      <c r="BV5" s="47" t="s">
        <v>93</v>
      </c>
      <c r="BW5" s="47" t="s">
        <v>94</v>
      </c>
      <c r="BX5" s="47" t="s">
        <v>95</v>
      </c>
      <c r="BY5" s="47" t="s">
        <v>96</v>
      </c>
      <c r="BZ5" s="47" t="s">
        <v>97</v>
      </c>
      <c r="CA5" s="47" t="s">
        <v>98</v>
      </c>
      <c r="CB5" s="47" t="s">
        <v>88</v>
      </c>
      <c r="CC5" s="47" t="s">
        <v>108</v>
      </c>
      <c r="CD5" s="47" t="s">
        <v>90</v>
      </c>
      <c r="CE5" s="47" t="s">
        <v>101</v>
      </c>
      <c r="CF5" s="47" t="s">
        <v>107</v>
      </c>
      <c r="CG5" s="47" t="s">
        <v>93</v>
      </c>
      <c r="CH5" s="47" t="s">
        <v>94</v>
      </c>
      <c r="CI5" s="47" t="s">
        <v>95</v>
      </c>
      <c r="CJ5" s="47" t="s">
        <v>96</v>
      </c>
      <c r="CK5" s="47" t="s">
        <v>97</v>
      </c>
      <c r="CL5" s="47" t="s">
        <v>98</v>
      </c>
      <c r="CM5" s="145"/>
      <c r="CN5" s="145"/>
      <c r="CO5" s="47" t="s">
        <v>88</v>
      </c>
      <c r="CP5" s="47" t="s">
        <v>89</v>
      </c>
      <c r="CQ5" s="47" t="s">
        <v>90</v>
      </c>
      <c r="CR5" s="47" t="s">
        <v>104</v>
      </c>
      <c r="CS5" s="47" t="s">
        <v>109</v>
      </c>
      <c r="CT5" s="47" t="s">
        <v>93</v>
      </c>
      <c r="CU5" s="47" t="s">
        <v>94</v>
      </c>
      <c r="CV5" s="47" t="s">
        <v>95</v>
      </c>
      <c r="CW5" s="47" t="s">
        <v>96</v>
      </c>
      <c r="CX5" s="47" t="s">
        <v>97</v>
      </c>
      <c r="CY5" s="47" t="s">
        <v>98</v>
      </c>
      <c r="CZ5" s="47" t="s">
        <v>88</v>
      </c>
      <c r="DA5" s="47" t="s">
        <v>99</v>
      </c>
      <c r="DB5" s="47" t="s">
        <v>90</v>
      </c>
      <c r="DC5" s="47" t="s">
        <v>91</v>
      </c>
      <c r="DD5" s="47" t="s">
        <v>107</v>
      </c>
      <c r="DE5" s="47" t="s">
        <v>93</v>
      </c>
      <c r="DF5" s="47" t="s">
        <v>94</v>
      </c>
      <c r="DG5" s="47" t="s">
        <v>95</v>
      </c>
      <c r="DH5" s="47" t="s">
        <v>96</v>
      </c>
      <c r="DI5" s="47" t="s">
        <v>97</v>
      </c>
      <c r="DJ5" s="47" t="s">
        <v>35</v>
      </c>
      <c r="DK5" s="47" t="s">
        <v>106</v>
      </c>
      <c r="DL5" s="47" t="s">
        <v>89</v>
      </c>
      <c r="DM5" s="47" t="s">
        <v>100</v>
      </c>
      <c r="DN5" s="47" t="s">
        <v>91</v>
      </c>
      <c r="DO5" s="47" t="s">
        <v>92</v>
      </c>
      <c r="DP5" s="47" t="s">
        <v>93</v>
      </c>
      <c r="DQ5" s="47" t="s">
        <v>94</v>
      </c>
      <c r="DR5" s="47" t="s">
        <v>95</v>
      </c>
      <c r="DS5" s="47" t="s">
        <v>96</v>
      </c>
      <c r="DT5" s="47" t="s">
        <v>97</v>
      </c>
      <c r="DU5" s="47" t="s">
        <v>98</v>
      </c>
    </row>
    <row r="6" spans="1:125" s="54" customFormat="1" x14ac:dyDescent="0.15">
      <c r="A6" s="37" t="s">
        <v>110</v>
      </c>
      <c r="B6" s="48">
        <f>B8</f>
        <v>2023</v>
      </c>
      <c r="C6" s="48">
        <f t="shared" ref="C6:X6" si="1">C8</f>
        <v>44458</v>
      </c>
      <c r="D6" s="48">
        <f t="shared" si="1"/>
        <v>47</v>
      </c>
      <c r="E6" s="48">
        <f t="shared" si="1"/>
        <v>14</v>
      </c>
      <c r="F6" s="48">
        <f t="shared" si="1"/>
        <v>0</v>
      </c>
      <c r="G6" s="48">
        <f t="shared" si="1"/>
        <v>2</v>
      </c>
      <c r="H6" s="48" t="str">
        <f>SUBSTITUTE(H8,"　","")</f>
        <v>宮城県加美町</v>
      </c>
      <c r="I6" s="48" t="str">
        <f t="shared" si="1"/>
        <v>町営南町駐車場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30</v>
      </c>
      <c r="S6" s="50" t="str">
        <f t="shared" si="1"/>
        <v>商業施設</v>
      </c>
      <c r="T6" s="50" t="str">
        <f t="shared" si="1"/>
        <v>無</v>
      </c>
      <c r="U6" s="51">
        <f t="shared" si="1"/>
        <v>883</v>
      </c>
      <c r="V6" s="51">
        <f t="shared" si="1"/>
        <v>30</v>
      </c>
      <c r="W6" s="51">
        <f t="shared" si="1"/>
        <v>0</v>
      </c>
      <c r="X6" s="50" t="str">
        <f t="shared" si="1"/>
        <v>無</v>
      </c>
      <c r="Y6" s="52">
        <f>IF(Y8="-",NA(),Y8)</f>
        <v>79.599999999999994</v>
      </c>
      <c r="Z6" s="52">
        <f t="shared" ref="Z6:AH6" si="2">IF(Z8="-",NA(),Z8)</f>
        <v>104</v>
      </c>
      <c r="AA6" s="52">
        <f t="shared" si="2"/>
        <v>93</v>
      </c>
      <c r="AB6" s="52">
        <f t="shared" si="2"/>
        <v>67.900000000000006</v>
      </c>
      <c r="AC6" s="52">
        <f t="shared" si="2"/>
        <v>65.7</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29.9</v>
      </c>
      <c r="AK6" s="52">
        <f t="shared" ref="AK6:AS6" si="3">IF(AK8="-",NA(),AK8)</f>
        <v>40</v>
      </c>
      <c r="AL6" s="52">
        <f t="shared" si="3"/>
        <v>42</v>
      </c>
      <c r="AM6" s="52">
        <f t="shared" si="3"/>
        <v>33.9</v>
      </c>
      <c r="AN6" s="52">
        <f t="shared" si="3"/>
        <v>38.1</v>
      </c>
      <c r="AO6" s="52">
        <f t="shared" si="3"/>
        <v>2</v>
      </c>
      <c r="AP6" s="52">
        <f t="shared" si="3"/>
        <v>10.199999999999999</v>
      </c>
      <c r="AQ6" s="52">
        <f t="shared" si="3"/>
        <v>5.0999999999999996</v>
      </c>
      <c r="AR6" s="52">
        <f t="shared" si="3"/>
        <v>1.9</v>
      </c>
      <c r="AS6" s="52">
        <f t="shared" si="3"/>
        <v>3</v>
      </c>
      <c r="AT6" s="49" t="str">
        <f>IF(AT8="-","",IF(AT8="-","【-】","【"&amp;SUBSTITUTE(TEXT(AT8,"#,##0.0"),"-","△")&amp;"】"))</f>
        <v>【3.9】</v>
      </c>
      <c r="AU6" s="53">
        <f>IF(AU8="-",NA(),AU8)</f>
        <v>48</v>
      </c>
      <c r="AV6" s="53">
        <f t="shared" ref="AV6:BD6" si="4">IF(AV8="-",NA(),AV8)</f>
        <v>102</v>
      </c>
      <c r="AW6" s="53">
        <f t="shared" si="4"/>
        <v>88</v>
      </c>
      <c r="AX6" s="53">
        <f t="shared" si="4"/>
        <v>91</v>
      </c>
      <c r="AY6" s="53">
        <f t="shared" si="4"/>
        <v>112</v>
      </c>
      <c r="AZ6" s="53">
        <f t="shared" si="4"/>
        <v>15</v>
      </c>
      <c r="BA6" s="53">
        <f t="shared" si="4"/>
        <v>407</v>
      </c>
      <c r="BB6" s="53">
        <f t="shared" si="4"/>
        <v>166</v>
      </c>
      <c r="BC6" s="53">
        <f t="shared" si="4"/>
        <v>18</v>
      </c>
      <c r="BD6" s="53">
        <f t="shared" si="4"/>
        <v>18</v>
      </c>
      <c r="BE6" s="51" t="str">
        <f>IF(BE8="-","",IF(BE8="-","【-】","【"&amp;SUBSTITUTE(TEXT(BE8,"#,##0"),"-","△")&amp;"】"))</f>
        <v>【127】</v>
      </c>
      <c r="BF6" s="52">
        <f>IF(BF8="-",NA(),BF8)</f>
        <v>-25.7</v>
      </c>
      <c r="BG6" s="52">
        <f t="shared" ref="BG6:BO6" si="5">IF(BG8="-",NA(),BG8)</f>
        <v>-55</v>
      </c>
      <c r="BH6" s="52">
        <f t="shared" si="5"/>
        <v>-6.6</v>
      </c>
      <c r="BI6" s="52">
        <f t="shared" si="5"/>
        <v>-47</v>
      </c>
      <c r="BJ6" s="52">
        <f t="shared" si="5"/>
        <v>-51.9</v>
      </c>
      <c r="BK6" s="52">
        <f t="shared" si="5"/>
        <v>33.6</v>
      </c>
      <c r="BL6" s="52">
        <f t="shared" si="5"/>
        <v>-122.5</v>
      </c>
      <c r="BM6" s="52">
        <f t="shared" si="5"/>
        <v>8.5</v>
      </c>
      <c r="BN6" s="52">
        <f t="shared" si="5"/>
        <v>26.6</v>
      </c>
      <c r="BO6" s="52">
        <f t="shared" si="5"/>
        <v>36.5</v>
      </c>
      <c r="BP6" s="49" t="str">
        <f>IF(BP8="-","",IF(BP8="-","【-】","【"&amp;SUBSTITUTE(TEXT(BP8,"#,##0.0"),"-","△")&amp;"】"))</f>
        <v>【△55.6】</v>
      </c>
      <c r="BQ6" s="53">
        <f>IF(BQ8="-",NA(),BQ8)</f>
        <v>-505</v>
      </c>
      <c r="BR6" s="53">
        <f t="shared" ref="BR6:BZ6" si="6">IF(BR8="-",NA(),BR8)</f>
        <v>-707</v>
      </c>
      <c r="BS6" s="53">
        <f t="shared" si="6"/>
        <v>-516</v>
      </c>
      <c r="BT6" s="53">
        <f t="shared" si="6"/>
        <v>-777</v>
      </c>
      <c r="BU6" s="53">
        <f t="shared" si="6"/>
        <v>-854</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111</v>
      </c>
      <c r="CM6" s="51">
        <f t="shared" ref="CM6:CN6" si="7">CM8</f>
        <v>16846</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56.7</v>
      </c>
      <c r="DL6" s="52">
        <f t="shared" ref="DL6:DT6" si="9">IF(DL8="-",NA(),DL8)</f>
        <v>53.3</v>
      </c>
      <c r="DM6" s="52">
        <f t="shared" si="9"/>
        <v>46.7</v>
      </c>
      <c r="DN6" s="52">
        <f t="shared" si="9"/>
        <v>40</v>
      </c>
      <c r="DO6" s="52">
        <f t="shared" si="9"/>
        <v>36.700000000000003</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112</v>
      </c>
      <c r="B7" s="48">
        <f t="shared" ref="B7:X7" si="10">B8</f>
        <v>2023</v>
      </c>
      <c r="C7" s="48">
        <f t="shared" si="10"/>
        <v>44458</v>
      </c>
      <c r="D7" s="48">
        <f t="shared" si="10"/>
        <v>47</v>
      </c>
      <c r="E7" s="48">
        <f t="shared" si="10"/>
        <v>14</v>
      </c>
      <c r="F7" s="48">
        <f t="shared" si="10"/>
        <v>0</v>
      </c>
      <c r="G7" s="48">
        <f t="shared" si="10"/>
        <v>2</v>
      </c>
      <c r="H7" s="48" t="str">
        <f t="shared" si="10"/>
        <v>宮城県　加美町</v>
      </c>
      <c r="I7" s="48" t="str">
        <f t="shared" si="10"/>
        <v>町営南町駐車場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30</v>
      </c>
      <c r="S7" s="50" t="str">
        <f t="shared" si="10"/>
        <v>商業施設</v>
      </c>
      <c r="T7" s="50" t="str">
        <f t="shared" si="10"/>
        <v>無</v>
      </c>
      <c r="U7" s="51">
        <f t="shared" si="10"/>
        <v>883</v>
      </c>
      <c r="V7" s="51">
        <f t="shared" si="10"/>
        <v>30</v>
      </c>
      <c r="W7" s="51">
        <f t="shared" si="10"/>
        <v>0</v>
      </c>
      <c r="X7" s="50" t="str">
        <f t="shared" si="10"/>
        <v>無</v>
      </c>
      <c r="Y7" s="52">
        <f>Y8</f>
        <v>79.599999999999994</v>
      </c>
      <c r="Z7" s="52">
        <f t="shared" ref="Z7:AH7" si="11">Z8</f>
        <v>104</v>
      </c>
      <c r="AA7" s="52">
        <f t="shared" si="11"/>
        <v>93</v>
      </c>
      <c r="AB7" s="52">
        <f t="shared" si="11"/>
        <v>67.900000000000006</v>
      </c>
      <c r="AC7" s="52">
        <f t="shared" si="11"/>
        <v>65.7</v>
      </c>
      <c r="AD7" s="52">
        <f t="shared" si="11"/>
        <v>754.2</v>
      </c>
      <c r="AE7" s="52">
        <f t="shared" si="11"/>
        <v>383.4</v>
      </c>
      <c r="AF7" s="52">
        <f t="shared" si="11"/>
        <v>338.4</v>
      </c>
      <c r="AG7" s="52">
        <f t="shared" si="11"/>
        <v>1268.9000000000001</v>
      </c>
      <c r="AH7" s="52">
        <f t="shared" si="11"/>
        <v>2085.8000000000002</v>
      </c>
      <c r="AI7" s="49"/>
      <c r="AJ7" s="52">
        <f>AJ8</f>
        <v>29.9</v>
      </c>
      <c r="AK7" s="52">
        <f t="shared" ref="AK7:AS7" si="12">AK8</f>
        <v>40</v>
      </c>
      <c r="AL7" s="52">
        <f t="shared" si="12"/>
        <v>42</v>
      </c>
      <c r="AM7" s="52">
        <f t="shared" si="12"/>
        <v>33.9</v>
      </c>
      <c r="AN7" s="52">
        <f t="shared" si="12"/>
        <v>38.1</v>
      </c>
      <c r="AO7" s="52">
        <f t="shared" si="12"/>
        <v>2</v>
      </c>
      <c r="AP7" s="52">
        <f t="shared" si="12"/>
        <v>10.199999999999999</v>
      </c>
      <c r="AQ7" s="52">
        <f t="shared" si="12"/>
        <v>5.0999999999999996</v>
      </c>
      <c r="AR7" s="52">
        <f t="shared" si="12"/>
        <v>1.9</v>
      </c>
      <c r="AS7" s="52">
        <f t="shared" si="12"/>
        <v>3</v>
      </c>
      <c r="AT7" s="49"/>
      <c r="AU7" s="53">
        <f>AU8</f>
        <v>48</v>
      </c>
      <c r="AV7" s="53">
        <f t="shared" ref="AV7:BD7" si="13">AV8</f>
        <v>102</v>
      </c>
      <c r="AW7" s="53">
        <f t="shared" si="13"/>
        <v>88</v>
      </c>
      <c r="AX7" s="53">
        <f t="shared" si="13"/>
        <v>91</v>
      </c>
      <c r="AY7" s="53">
        <f t="shared" si="13"/>
        <v>112</v>
      </c>
      <c r="AZ7" s="53">
        <f t="shared" si="13"/>
        <v>15</v>
      </c>
      <c r="BA7" s="53">
        <f t="shared" si="13"/>
        <v>407</v>
      </c>
      <c r="BB7" s="53">
        <f t="shared" si="13"/>
        <v>166</v>
      </c>
      <c r="BC7" s="53">
        <f t="shared" si="13"/>
        <v>18</v>
      </c>
      <c r="BD7" s="53">
        <f t="shared" si="13"/>
        <v>18</v>
      </c>
      <c r="BE7" s="51"/>
      <c r="BF7" s="52">
        <f>BF8</f>
        <v>-25.7</v>
      </c>
      <c r="BG7" s="52">
        <f t="shared" ref="BG7:BO7" si="14">BG8</f>
        <v>-55</v>
      </c>
      <c r="BH7" s="52">
        <f t="shared" si="14"/>
        <v>-6.6</v>
      </c>
      <c r="BI7" s="52">
        <f t="shared" si="14"/>
        <v>-47</v>
      </c>
      <c r="BJ7" s="52">
        <f t="shared" si="14"/>
        <v>-51.9</v>
      </c>
      <c r="BK7" s="52">
        <f t="shared" si="14"/>
        <v>33.6</v>
      </c>
      <c r="BL7" s="52">
        <f t="shared" si="14"/>
        <v>-122.5</v>
      </c>
      <c r="BM7" s="52">
        <f t="shared" si="14"/>
        <v>8.5</v>
      </c>
      <c r="BN7" s="52">
        <f t="shared" si="14"/>
        <v>26.6</v>
      </c>
      <c r="BO7" s="52">
        <f t="shared" si="14"/>
        <v>36.5</v>
      </c>
      <c r="BP7" s="49"/>
      <c r="BQ7" s="53">
        <f>BQ8</f>
        <v>-505</v>
      </c>
      <c r="BR7" s="53">
        <f t="shared" ref="BR7:BZ7" si="15">BR8</f>
        <v>-707</v>
      </c>
      <c r="BS7" s="53">
        <f t="shared" si="15"/>
        <v>-516</v>
      </c>
      <c r="BT7" s="53">
        <f t="shared" si="15"/>
        <v>-777</v>
      </c>
      <c r="BU7" s="53">
        <f t="shared" si="15"/>
        <v>-854</v>
      </c>
      <c r="BV7" s="53">
        <f t="shared" si="15"/>
        <v>7940</v>
      </c>
      <c r="BW7" s="53">
        <f t="shared" si="15"/>
        <v>2576</v>
      </c>
      <c r="BX7" s="53">
        <f t="shared" si="15"/>
        <v>4153</v>
      </c>
      <c r="BY7" s="53">
        <f t="shared" si="15"/>
        <v>6140</v>
      </c>
      <c r="BZ7" s="53">
        <f t="shared" si="15"/>
        <v>9395</v>
      </c>
      <c r="CA7" s="51"/>
      <c r="CB7" s="52" t="s">
        <v>113</v>
      </c>
      <c r="CC7" s="52" t="s">
        <v>113</v>
      </c>
      <c r="CD7" s="52" t="s">
        <v>113</v>
      </c>
      <c r="CE7" s="52" t="s">
        <v>113</v>
      </c>
      <c r="CF7" s="52" t="s">
        <v>113</v>
      </c>
      <c r="CG7" s="52" t="s">
        <v>113</v>
      </c>
      <c r="CH7" s="52" t="s">
        <v>113</v>
      </c>
      <c r="CI7" s="52" t="s">
        <v>113</v>
      </c>
      <c r="CJ7" s="52" t="s">
        <v>113</v>
      </c>
      <c r="CK7" s="52" t="s">
        <v>111</v>
      </c>
      <c r="CL7" s="49"/>
      <c r="CM7" s="51">
        <f>CM8</f>
        <v>16846</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56.7</v>
      </c>
      <c r="DL7" s="52">
        <f t="shared" ref="DL7:DT7" si="17">DL8</f>
        <v>53.3</v>
      </c>
      <c r="DM7" s="52">
        <f t="shared" si="17"/>
        <v>46.7</v>
      </c>
      <c r="DN7" s="52">
        <f t="shared" si="17"/>
        <v>40</v>
      </c>
      <c r="DO7" s="52">
        <f t="shared" si="17"/>
        <v>36.700000000000003</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44458</v>
      </c>
      <c r="D8" s="55">
        <v>47</v>
      </c>
      <c r="E8" s="55">
        <v>14</v>
      </c>
      <c r="F8" s="55">
        <v>0</v>
      </c>
      <c r="G8" s="55">
        <v>2</v>
      </c>
      <c r="H8" s="55" t="s">
        <v>114</v>
      </c>
      <c r="I8" s="55" t="s">
        <v>115</v>
      </c>
      <c r="J8" s="55" t="s">
        <v>116</v>
      </c>
      <c r="K8" s="55" t="s">
        <v>117</v>
      </c>
      <c r="L8" s="55" t="s">
        <v>118</v>
      </c>
      <c r="M8" s="55" t="s">
        <v>119</v>
      </c>
      <c r="N8" s="55" t="s">
        <v>120</v>
      </c>
      <c r="O8" s="56" t="s">
        <v>121</v>
      </c>
      <c r="P8" s="57" t="s">
        <v>122</v>
      </c>
      <c r="Q8" s="57" t="s">
        <v>123</v>
      </c>
      <c r="R8" s="58">
        <v>30</v>
      </c>
      <c r="S8" s="57" t="s">
        <v>124</v>
      </c>
      <c r="T8" s="57" t="s">
        <v>125</v>
      </c>
      <c r="U8" s="58">
        <v>883</v>
      </c>
      <c r="V8" s="58">
        <v>30</v>
      </c>
      <c r="W8" s="58">
        <v>0</v>
      </c>
      <c r="X8" s="57" t="s">
        <v>125</v>
      </c>
      <c r="Y8" s="59">
        <v>79.599999999999994</v>
      </c>
      <c r="Z8" s="59">
        <v>104</v>
      </c>
      <c r="AA8" s="59">
        <v>93</v>
      </c>
      <c r="AB8" s="59">
        <v>67.900000000000006</v>
      </c>
      <c r="AC8" s="59">
        <v>65.7</v>
      </c>
      <c r="AD8" s="59">
        <v>754.2</v>
      </c>
      <c r="AE8" s="59">
        <v>383.4</v>
      </c>
      <c r="AF8" s="59">
        <v>338.4</v>
      </c>
      <c r="AG8" s="59">
        <v>1268.9000000000001</v>
      </c>
      <c r="AH8" s="59">
        <v>2085.8000000000002</v>
      </c>
      <c r="AI8" s="56">
        <v>1905.8</v>
      </c>
      <c r="AJ8" s="59">
        <v>29.9</v>
      </c>
      <c r="AK8" s="59">
        <v>40</v>
      </c>
      <c r="AL8" s="59">
        <v>42</v>
      </c>
      <c r="AM8" s="59">
        <v>33.9</v>
      </c>
      <c r="AN8" s="59">
        <v>38.1</v>
      </c>
      <c r="AO8" s="59">
        <v>2</v>
      </c>
      <c r="AP8" s="59">
        <v>10.199999999999999</v>
      </c>
      <c r="AQ8" s="59">
        <v>5.0999999999999996</v>
      </c>
      <c r="AR8" s="59">
        <v>1.9</v>
      </c>
      <c r="AS8" s="59">
        <v>3</v>
      </c>
      <c r="AT8" s="56">
        <v>3.9</v>
      </c>
      <c r="AU8" s="60">
        <v>48</v>
      </c>
      <c r="AV8" s="60">
        <v>102</v>
      </c>
      <c r="AW8" s="60">
        <v>88</v>
      </c>
      <c r="AX8" s="60">
        <v>91</v>
      </c>
      <c r="AY8" s="60">
        <v>112</v>
      </c>
      <c r="AZ8" s="60">
        <v>15</v>
      </c>
      <c r="BA8" s="60">
        <v>407</v>
      </c>
      <c r="BB8" s="60">
        <v>166</v>
      </c>
      <c r="BC8" s="60">
        <v>18</v>
      </c>
      <c r="BD8" s="60">
        <v>18</v>
      </c>
      <c r="BE8" s="60">
        <v>127</v>
      </c>
      <c r="BF8" s="59">
        <v>-25.7</v>
      </c>
      <c r="BG8" s="59">
        <v>-55</v>
      </c>
      <c r="BH8" s="59">
        <v>-6.6</v>
      </c>
      <c r="BI8" s="59">
        <v>-47</v>
      </c>
      <c r="BJ8" s="59">
        <v>-51.9</v>
      </c>
      <c r="BK8" s="59">
        <v>33.6</v>
      </c>
      <c r="BL8" s="59">
        <v>-122.5</v>
      </c>
      <c r="BM8" s="59">
        <v>8.5</v>
      </c>
      <c r="BN8" s="59">
        <v>26.6</v>
      </c>
      <c r="BO8" s="59">
        <v>36.5</v>
      </c>
      <c r="BP8" s="56">
        <v>-55.6</v>
      </c>
      <c r="BQ8" s="60">
        <v>-505</v>
      </c>
      <c r="BR8" s="60">
        <v>-707</v>
      </c>
      <c r="BS8" s="60">
        <v>-516</v>
      </c>
      <c r="BT8" s="61">
        <v>-777</v>
      </c>
      <c r="BU8" s="61">
        <v>-854</v>
      </c>
      <c r="BV8" s="60">
        <v>7940</v>
      </c>
      <c r="BW8" s="60">
        <v>2576</v>
      </c>
      <c r="BX8" s="60">
        <v>4153</v>
      </c>
      <c r="BY8" s="60">
        <v>6140</v>
      </c>
      <c r="BZ8" s="60">
        <v>9395</v>
      </c>
      <c r="CA8" s="58">
        <v>12639</v>
      </c>
      <c r="CB8" s="59" t="s">
        <v>118</v>
      </c>
      <c r="CC8" s="59" t="s">
        <v>118</v>
      </c>
      <c r="CD8" s="59" t="s">
        <v>118</v>
      </c>
      <c r="CE8" s="59" t="s">
        <v>118</v>
      </c>
      <c r="CF8" s="59" t="s">
        <v>118</v>
      </c>
      <c r="CG8" s="59" t="s">
        <v>118</v>
      </c>
      <c r="CH8" s="59" t="s">
        <v>118</v>
      </c>
      <c r="CI8" s="59" t="s">
        <v>118</v>
      </c>
      <c r="CJ8" s="59" t="s">
        <v>118</v>
      </c>
      <c r="CK8" s="59" t="s">
        <v>118</v>
      </c>
      <c r="CL8" s="56" t="s">
        <v>118</v>
      </c>
      <c r="CM8" s="58">
        <v>16846</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54.4</v>
      </c>
      <c r="DF8" s="59">
        <v>70.3</v>
      </c>
      <c r="DG8" s="59">
        <v>70</v>
      </c>
      <c r="DH8" s="59">
        <v>47.6</v>
      </c>
      <c r="DI8" s="59">
        <v>36.1</v>
      </c>
      <c r="DJ8" s="56">
        <v>79</v>
      </c>
      <c r="DK8" s="59">
        <v>56.7</v>
      </c>
      <c r="DL8" s="59">
        <v>53.3</v>
      </c>
      <c r="DM8" s="59">
        <v>46.7</v>
      </c>
      <c r="DN8" s="59">
        <v>40</v>
      </c>
      <c r="DO8" s="59">
        <v>36.700000000000003</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拓真</cp:lastModifiedBy>
  <cp:lastPrinted>2025-01-31T04:08:40Z</cp:lastPrinted>
  <dcterms:created xsi:type="dcterms:W3CDTF">2024-12-19T01:02:31Z</dcterms:created>
  <dcterms:modified xsi:type="dcterms:W3CDTF">2025-03-12T01:51:48Z</dcterms:modified>
  <cp:category/>
</cp:coreProperties>
</file>