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506672\Desktop\"/>
    </mc:Choice>
  </mc:AlternateContent>
  <xr:revisionPtr revIDLastSave="0" documentId="8_{CE2FF664-EB08-446C-9BDD-9DC2B958991B}" xr6:coauthVersionLast="47" xr6:coauthVersionMax="47" xr10:uidLastSave="{00000000-0000-0000-0000-000000000000}"/>
  <workbookProtection workbookAlgorithmName="SHA-512" workbookHashValue="El1cfWrHo0i9kp+qb/WJ0L+PpfDxcD/pw3UnPkdwCuVahp0VQWRqDqewqidGnC4DGG0qT10Xr9EdKTXBVWbpLQ==" workbookSaltValue="mxw+slp8nryHNeQXkxCGhQ==" workbookSpinCount="100000" lockStructure="1"/>
  <bookViews>
    <workbookView xWindow="0" yWindow="645" windowWidth="17055" windowHeight="1432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MA31" i="4" s="1"/>
  <c r="DN7" i="5"/>
  <c r="DM7" i="5"/>
  <c r="DL7" i="5"/>
  <c r="JV31" i="4" s="1"/>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KO52" i="4" s="1"/>
  <c r="BR7" i="5"/>
  <c r="JV52" i="4" s="1"/>
  <c r="BQ7" i="5"/>
  <c r="JC52" i="4" s="1"/>
  <c r="BO7" i="5"/>
  <c r="HJ53" i="4" s="1"/>
  <c r="BN7" i="5"/>
  <c r="BM7" i="5"/>
  <c r="BL7" i="5"/>
  <c r="FE53" i="4" s="1"/>
  <c r="BK7" i="5"/>
  <c r="EL53" i="4" s="1"/>
  <c r="BJ7" i="5"/>
  <c r="BI7" i="5"/>
  <c r="BH7" i="5"/>
  <c r="BG7" i="5"/>
  <c r="BF7" i="5"/>
  <c r="BD7" i="5"/>
  <c r="BC7" i="5"/>
  <c r="BB7" i="5"/>
  <c r="BG53" i="4" s="1"/>
  <c r="BA7" i="5"/>
  <c r="AZ7" i="5"/>
  <c r="AY7" i="5"/>
  <c r="CS52" i="4" s="1"/>
  <c r="AX7" i="5"/>
  <c r="AW7" i="5"/>
  <c r="BG52" i="4" s="1"/>
  <c r="AV7" i="5"/>
  <c r="AN52" i="4" s="1"/>
  <c r="AU7" i="5"/>
  <c r="U52" i="4" s="1"/>
  <c r="AS7" i="5"/>
  <c r="HJ32" i="4" s="1"/>
  <c r="AR7" i="5"/>
  <c r="GQ32" i="4" s="1"/>
  <c r="AQ7" i="5"/>
  <c r="FX32" i="4" s="1"/>
  <c r="AP7" i="5"/>
  <c r="FE32" i="4" s="1"/>
  <c r="AO7" i="5"/>
  <c r="EL32" i="4" s="1"/>
  <c r="AN7" i="5"/>
  <c r="AM7" i="5"/>
  <c r="AL7" i="5"/>
  <c r="AK7" i="5"/>
  <c r="FE31" i="4" s="1"/>
  <c r="AJ7" i="5"/>
  <c r="AH7" i="5"/>
  <c r="AG7" i="5"/>
  <c r="BZ32" i="4" s="1"/>
  <c r="AF7" i="5"/>
  <c r="BG32" i="4" s="1"/>
  <c r="AE7" i="5"/>
  <c r="AD7" i="5"/>
  <c r="AC7" i="5"/>
  <c r="CS31" i="4" s="1"/>
  <c r="AB7" i="5"/>
  <c r="BZ31" i="4" s="1"/>
  <c r="AA7" i="5"/>
  <c r="Z7" i="5"/>
  <c r="Y7" i="5"/>
  <c r="X7" i="5"/>
  <c r="LJ10" i="4" s="1"/>
  <c r="W7" i="5"/>
  <c r="V7" i="5"/>
  <c r="HX10" i="4" s="1"/>
  <c r="U7" i="5"/>
  <c r="LJ8" i="4" s="1"/>
  <c r="T7" i="5"/>
  <c r="JQ8" i="4" s="1"/>
  <c r="S7" i="5"/>
  <c r="HX8" i="4" s="1"/>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HJ52" i="4"/>
  <c r="GQ52" i="4"/>
  <c r="FX52" i="4"/>
  <c r="FE52" i="4"/>
  <c r="EL52" i="4"/>
  <c r="BZ52" i="4"/>
  <c r="CS32" i="4"/>
  <c r="AN32" i="4"/>
  <c r="U32" i="4"/>
  <c r="LH31" i="4"/>
  <c r="KO31" i="4"/>
  <c r="JC31" i="4"/>
  <c r="HJ31" i="4"/>
  <c r="GQ31" i="4"/>
  <c r="FX31" i="4"/>
  <c r="EL31" i="4"/>
  <c r="BG31" i="4"/>
  <c r="AN31" i="4"/>
  <c r="U31" i="4"/>
  <c r="JQ10" i="4"/>
  <c r="B10" i="4"/>
  <c r="AQ8" i="4"/>
  <c r="LH51" i="4" l="1"/>
  <c r="LT76" i="4"/>
  <c r="GQ51" i="4"/>
  <c r="LH30" i="4"/>
  <c r="IE76" i="4"/>
  <c r="BZ51" i="4"/>
  <c r="GQ30" i="4"/>
  <c r="BZ30" i="4"/>
  <c r="BK76" i="4"/>
  <c r="B11" i="5"/>
  <c r="F11" i="5"/>
  <c r="C11" i="5"/>
  <c r="D11" i="5"/>
  <c r="AN30" i="4" l="1"/>
  <c r="AG76" i="4"/>
  <c r="JV51" i="4"/>
  <c r="KP76" i="4"/>
  <c r="FE51" i="4"/>
  <c r="JV30" i="4"/>
  <c r="HA76" i="4"/>
  <c r="AN51" i="4"/>
  <c r="FE30" i="4"/>
  <c r="IT76" i="4"/>
  <c r="CS51" i="4"/>
  <c r="HJ30" i="4"/>
  <c r="CS30" i="4"/>
  <c r="BZ76" i="4"/>
  <c r="MA51" i="4"/>
  <c r="MI76" i="4"/>
  <c r="HJ51" i="4"/>
  <c r="MA30" i="4"/>
  <c r="GL76" i="4"/>
  <c r="U51" i="4"/>
  <c r="EL30" i="4"/>
  <c r="U30" i="4"/>
  <c r="R76" i="4"/>
  <c r="JC51" i="4"/>
  <c r="KA76" i="4"/>
  <c r="EL51" i="4"/>
  <c r="JC30" i="4"/>
  <c r="BG30" i="4"/>
  <c r="AV76" i="4"/>
  <c r="KO51" i="4"/>
  <c r="LE76" i="4"/>
  <c r="FX51" i="4"/>
  <c r="KO30" i="4"/>
  <c r="HP76" i="4"/>
  <c r="BG51" i="4"/>
  <c r="FX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<sst xmlns="http://schemas.openxmlformats.org/spreadsheetml/2006/main" count="278" uniqueCount="134">
  <si>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</si>
  <si>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</si>
  <si>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</si>
  <si>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</si>
  <si>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</si>
  <si>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</si>
  <si>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</si>
  <si>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</si>
  <si>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</si>
  <si>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</si>
  <si>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</si>
  <si>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</si>
  <si>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</si>
  <si>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</si>
  <si>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</si>
  <si>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</si>
  <si>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</si>
  <si>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</si>
  <si>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</si>
  <si>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</si>
  <si>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</si>
  <si>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</si>
  <si>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</si>
  <si>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</si>
  <si>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</si>
  <si>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</si>
  <si>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</si>
  <si>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</si>
  <si>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</si>
  <si>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</si>
  <si>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</si>
  <si>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</si>
  <si>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</si>
  <si>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</si>
  <si>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</si>
  <si>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</si>
  <si>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</si>
  <si>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</si>
  <si>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</si>
  <si>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</si>
  <si>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</si>
  <si>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</si>
  <si>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</si>
  <si>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</si>
  <si>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</si>
  <si>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</si>
  <si>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</si>
  <si>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</si>
  <si>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</si>
  <si>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</si>
  <si>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</si>
  <si>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</si>
  <si>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</si>
  <si>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</si>
  <si>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</si>
  <si>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</si>
  <si>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</si>
  <si>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</si>
  <si>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</si>
  <si>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</si>
  <si>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</si>
  <si>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</si>
  <si>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</si>
  <si>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</si>
  <si>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</si>
  <si>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</si>
  <si>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</si>
  <si>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</si>
  <si>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</si>
  <si>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</si>
  <si>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</si>
  <si>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</si>
  <si>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</si>
  <si>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</si>
  <si>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</si>
  <si>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</si>
  <si>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</si>
  <si>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</si>
  <si>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</si>
  <si>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</si>
  <si>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</si>
  <si>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</si>
  <si>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</si>
  <si>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</si>
  <si>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</si>
  <si>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</si>
  <si>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</si>
  <si>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</si>
  <si>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</si>
  <si>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</si>
  <si>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</si>
  <si>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</si>
  <si>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</si>
  <si>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</si>
  <si>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</si>
  <si>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</si>
  <si>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</si>
  <si>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</si>
  <si>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</si>
  <si>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</si>
  <si>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</si>
  <si>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</si>
  <si>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</si>
  <si>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</si>
  <si>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</si>
  <si>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</si>
  <si>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</si>
  <si>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</si>
  <si>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</si>
  <si>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</si>
  <si>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</si>
  <si>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</si>
  <si>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</si>
  <si>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</si>
  <si>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町営西町駐車場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</si>
  <si>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</si>
  <si>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</si>
  <si>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</si>
  <si>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</si>
  <si>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</si>
  <si>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</si>
  <si>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</si>
  <si>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</si>
  <si>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</si>
  <si>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</si>
  <si>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</si>
  <si>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</si>
  <si>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</si>
  <si>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</si>
  <si>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</si>
  <si>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み額を算出する数値がないことから、資産全体の価値は不明である。商店街利用者向けの駐車場ではあるが、今後、商店街空き店舗活用や整備と併せて、駐車場のあり方や活用方法を検討していく必要がある。</t>
    <rPh sb="0" eb="2">
      <t>シキチ</t>
    </rPh>
    <rPh sb="3" eb="5">
      <t>チカ</t>
    </rPh>
    <rPh sb="6" eb="8">
      <t>サンシュツ</t>
    </rPh>
    <rPh sb="15" eb="25">
      <t>ユウケイコテイシサンゲンカショウキャク</t>
    </rPh>
    <rPh sb="26" eb="28">
      <t>セツビ</t>
    </rPh>
    <rPh sb="28" eb="32">
      <t>トウシミコ</t>
    </rPh>
    <rPh sb="33" eb="34">
      <t>ガク</t>
    </rPh>
    <rPh sb="35" eb="37">
      <t>サンシュツ</t>
    </rPh>
    <rPh sb="39" eb="41">
      <t>スウチ</t>
    </rPh>
    <rPh sb="49" eb="53">
      <t>シサンゼンタイ</t>
    </rPh>
    <rPh sb="54" eb="56">
      <t>カチ</t>
    </rPh>
    <rPh sb="57" eb="59">
      <t>フメイ</t>
    </rPh>
    <rPh sb="63" eb="70">
      <t>ショウテンガイリヨウシャム</t>
    </rPh>
    <rPh sb="72" eb="75">
      <t>チュウシャジョウ</t>
    </rPh>
    <rPh sb="81" eb="83">
      <t>コンゴ</t>
    </rPh>
    <rPh sb="84" eb="87">
      <t>ショウテンガイ</t>
    </rPh>
    <rPh sb="87" eb="88">
      <t>ア</t>
    </rPh>
    <rPh sb="89" eb="93">
      <t>テンポカツヨウ</t>
    </rPh>
    <rPh sb="94" eb="96">
      <t>セイビ</t>
    </rPh>
    <rPh sb="97" eb="98">
      <t>アワ</t>
    </rPh>
    <rPh sb="101" eb="104">
      <t>チュウシャジョウ</t>
    </rPh>
    <rPh sb="107" eb="108">
      <t>カタ</t>
    </rPh>
    <rPh sb="109" eb="111">
      <t>カツヨウ</t>
    </rPh>
    <rPh sb="111" eb="113">
      <t>ホウホウ</t>
    </rPh>
    <rPh sb="114" eb="116">
      <t>ケントウ</t>
    </rPh>
    <rPh sb="120" eb="122">
      <t>ヒツヨウ</t>
    </rPh>
    <phoneticPr fontId="5"/>
  </si>
  <si>
    <t>商店街のイベント再開により稼働率は微増したが、依然として低い値を示している。減少しながらも一定の稼働率を保っているということは特定の固定層が利用しており、従来想定している不特定多数利用者による入れ替わりの利用とは異なった形となっていると推測する。</t>
    <rPh sb="0" eb="3">
      <t>ショウテンガイ</t>
    </rPh>
    <rPh sb="8" eb="10">
      <t>サイカイ</t>
    </rPh>
    <rPh sb="13" eb="16">
      <t>カドウリツ</t>
    </rPh>
    <rPh sb="17" eb="19">
      <t>ビゾウ</t>
    </rPh>
    <rPh sb="23" eb="25">
      <t>イゼン</t>
    </rPh>
    <rPh sb="28" eb="29">
      <t>ヒク</t>
    </rPh>
    <rPh sb="30" eb="31">
      <t>アタイ</t>
    </rPh>
    <rPh sb="32" eb="33">
      <t>シメ</t>
    </rPh>
    <rPh sb="38" eb="40">
      <t>ゲンショウ</t>
    </rPh>
    <rPh sb="45" eb="47">
      <t>イッテイ</t>
    </rPh>
    <rPh sb="48" eb="51">
      <t>カドウリツ</t>
    </rPh>
    <rPh sb="52" eb="53">
      <t>タモ</t>
    </rPh>
    <rPh sb="63" eb="65">
      <t>トクテイ</t>
    </rPh>
    <rPh sb="66" eb="69">
      <t>コテイソウ</t>
    </rPh>
    <rPh sb="70" eb="72">
      <t>リヨウ</t>
    </rPh>
    <rPh sb="77" eb="79">
      <t>ジュウライ</t>
    </rPh>
    <rPh sb="79" eb="81">
      <t>ソウテイ</t>
    </rPh>
    <rPh sb="85" eb="90">
      <t>フトクテイタスウ</t>
    </rPh>
    <rPh sb="90" eb="93">
      <t>リヨウシャ</t>
    </rPh>
    <rPh sb="96" eb="97">
      <t>イ</t>
    </rPh>
    <rPh sb="98" eb="99">
      <t>カ</t>
    </rPh>
    <phoneticPr fontId="5"/>
  </si>
  <si>
    <t>現状として駐車場設備の老朽化による更新や修繕料の増加や各維持費の増加による費用負担増に対し、商店街の店舗減に伴う利用者数の減少による収益の減となっている。これは今後さらに顕著になるものと推測される。商店街活性化の為には必要な施設ではあるが、現在の料金体系での収益増加は難しいことから独自採算を目指した新たな料金体系や駐車場のあり方を検討していく必要がある。</t>
    <rPh sb="0" eb="2">
      <t>ゲンジョウ</t>
    </rPh>
    <rPh sb="5" eb="8">
      <t>チュウシャジョウ</t>
    </rPh>
    <rPh sb="8" eb="10">
      <t>セツビ</t>
    </rPh>
    <rPh sb="11" eb="14">
      <t>ロウキュウカ</t>
    </rPh>
    <rPh sb="17" eb="19">
      <t>コウシン</t>
    </rPh>
    <rPh sb="20" eb="23">
      <t>シュウゼンリョウ</t>
    </rPh>
    <rPh sb="24" eb="26">
      <t>ゾウカ</t>
    </rPh>
    <rPh sb="27" eb="28">
      <t>カク</t>
    </rPh>
    <rPh sb="28" eb="31">
      <t>イジヒ</t>
    </rPh>
    <rPh sb="32" eb="34">
      <t>ゾウカ</t>
    </rPh>
    <rPh sb="37" eb="39">
      <t>ヒヨウ</t>
    </rPh>
    <rPh sb="39" eb="41">
      <t>フタン</t>
    </rPh>
    <rPh sb="41" eb="42">
      <t>ゾウ</t>
    </rPh>
    <rPh sb="43" eb="44">
      <t>タイ</t>
    </rPh>
    <rPh sb="46" eb="49">
      <t>ショウテンガイ</t>
    </rPh>
    <rPh sb="50" eb="52">
      <t>テンポ</t>
    </rPh>
    <rPh sb="52" eb="53">
      <t>ゲン</t>
    </rPh>
    <rPh sb="54" eb="55">
      <t>トモナ</t>
    </rPh>
    <rPh sb="56" eb="60">
      <t>リヨウシャスウ</t>
    </rPh>
    <rPh sb="61" eb="63">
      <t>ゲンショウ</t>
    </rPh>
    <rPh sb="66" eb="68">
      <t>シュウエキ</t>
    </rPh>
    <rPh sb="69" eb="70">
      <t>ゲン</t>
    </rPh>
    <rPh sb="80" eb="82">
      <t>コンゴ</t>
    </rPh>
    <rPh sb="85" eb="87">
      <t>ケンチョ</t>
    </rPh>
    <rPh sb="93" eb="95">
      <t>スイソク</t>
    </rPh>
    <rPh sb="99" eb="102">
      <t>ショウテンガイ</t>
    </rPh>
    <rPh sb="102" eb="105">
      <t>カッセイカ</t>
    </rPh>
    <rPh sb="106" eb="107">
      <t>タメ</t>
    </rPh>
    <rPh sb="109" eb="111">
      <t>ヒツヨウ</t>
    </rPh>
    <rPh sb="112" eb="114">
      <t>シセツ</t>
    </rPh>
    <rPh sb="120" eb="122">
      <t>ゲンザイ</t>
    </rPh>
    <rPh sb="123" eb="127">
      <t>リョウキンタイケイ</t>
    </rPh>
    <rPh sb="129" eb="131">
      <t>シュウエキ</t>
    </rPh>
    <rPh sb="131" eb="133">
      <t>ゾウカ</t>
    </rPh>
    <rPh sb="134" eb="135">
      <t>ムズカ</t>
    </rPh>
    <rPh sb="141" eb="145">
      <t>ドクジサイサン</t>
    </rPh>
    <rPh sb="146" eb="148">
      <t>メザ</t>
    </rPh>
    <rPh sb="150" eb="151">
      <t>アラ</t>
    </rPh>
    <rPh sb="153" eb="157">
      <t>リョウキンタイケイ</t>
    </rPh>
    <rPh sb="158" eb="161">
      <t>チュウシャジョウ</t>
    </rPh>
    <rPh sb="164" eb="165">
      <t>カタ</t>
    </rPh>
    <rPh sb="166" eb="168">
      <t>ケントウ</t>
    </rPh>
    <rPh sb="172" eb="174">
      <t>ヒツヨウ</t>
    </rPh>
    <phoneticPr fontId="5"/>
  </si>
  <si>
    <t>収益的収支比率は、令和５年度は令和４年度に比べ増加した。当該値が100％を上回ったものの、他会計補助金比率は令和４年度より増加しており、一般会計からの繰入金等頼みの経営となっていることは依然として変わっていない。限られた財源の中で、他会計からの補助のあり方については引き続き検討する必要がある。
町営駐車場近辺のイベントが再開し、利用率が微増したため駐車場台数一台当たりの他会計補助金額が微減したが、依然として平均値より高い数値となっている。</t>
    <rPh sb="0" eb="3">
      <t>シュウエキテキ</t>
    </rPh>
    <rPh sb="3" eb="5">
      <t>シュウシ</t>
    </rPh>
    <rPh sb="5" eb="7">
      <t>ヒリツ</t>
    </rPh>
    <rPh sb="9" eb="11">
      <t>レイワ</t>
    </rPh>
    <rPh sb="12" eb="14">
      <t>ネンド</t>
    </rPh>
    <rPh sb="15" eb="17">
      <t>レイワ</t>
    </rPh>
    <rPh sb="18" eb="20">
      <t>ネンド</t>
    </rPh>
    <rPh sb="21" eb="22">
      <t>クラ</t>
    </rPh>
    <rPh sb="23" eb="25">
      <t>ゾウカ</t>
    </rPh>
    <rPh sb="28" eb="31">
      <t>トウガイチ</t>
    </rPh>
    <rPh sb="37" eb="39">
      <t>ウワマワ</t>
    </rPh>
    <rPh sb="45" eb="46">
      <t>ホカ</t>
    </rPh>
    <rPh sb="46" eb="48">
      <t>カイケイ</t>
    </rPh>
    <rPh sb="48" eb="51">
      <t>ホジョキン</t>
    </rPh>
    <rPh sb="51" eb="53">
      <t>ヒリツ</t>
    </rPh>
    <rPh sb="54" eb="56">
      <t>レイワ</t>
    </rPh>
    <rPh sb="57" eb="59">
      <t>ネンド</t>
    </rPh>
    <rPh sb="61" eb="63">
      <t>ゾウカ</t>
    </rPh>
    <rPh sb="68" eb="72">
      <t>イッパンカイケイ</t>
    </rPh>
    <rPh sb="75" eb="78">
      <t>クリイレキン</t>
    </rPh>
    <rPh sb="78" eb="79">
      <t>トウ</t>
    </rPh>
    <rPh sb="79" eb="80">
      <t>タノ</t>
    </rPh>
    <rPh sb="82" eb="84">
      <t>ケイエイ</t>
    </rPh>
    <rPh sb="93" eb="95">
      <t>イゼン</t>
    </rPh>
    <rPh sb="98" eb="99">
      <t>カ</t>
    </rPh>
    <rPh sb="106" eb="107">
      <t>カギ</t>
    </rPh>
    <rPh sb="110" eb="112">
      <t>ザイゲン</t>
    </rPh>
    <rPh sb="113" eb="114">
      <t>ナカ</t>
    </rPh>
    <rPh sb="116" eb="119">
      <t>タカイケイ</t>
    </rPh>
    <rPh sb="122" eb="124">
      <t>ホジョ</t>
    </rPh>
    <rPh sb="127" eb="128">
      <t>カタ</t>
    </rPh>
    <rPh sb="133" eb="134">
      <t>ヒ</t>
    </rPh>
    <rPh sb="135" eb="136">
      <t>ツヅ</t>
    </rPh>
    <rPh sb="137" eb="139">
      <t>ケントウ</t>
    </rPh>
    <rPh sb="141" eb="143">
      <t>ヒツヨウ</t>
    </rPh>
    <rPh sb="148" eb="150">
      <t>チョウエイ</t>
    </rPh>
    <rPh sb="150" eb="153">
      <t>チュウシャジョウ</t>
    </rPh>
    <rPh sb="153" eb="155">
      <t>キンペン</t>
    </rPh>
    <rPh sb="161" eb="163">
      <t>サイカイ</t>
    </rPh>
    <rPh sb="165" eb="168">
      <t>リヨウリツ</t>
    </rPh>
    <rPh sb="169" eb="171">
      <t>ビゾウ</t>
    </rPh>
    <rPh sb="175" eb="178">
      <t>チュウシャジョウ</t>
    </rPh>
    <rPh sb="178" eb="180">
      <t>ダイスウ</t>
    </rPh>
    <rPh sb="180" eb="183">
      <t>イチダイア</t>
    </rPh>
    <rPh sb="186" eb="189">
      <t>タカイケイ</t>
    </rPh>
    <rPh sb="189" eb="193">
      <t>ホジョキンガク</t>
    </rPh>
    <rPh sb="194" eb="196">
      <t>ビゲン</t>
    </rPh>
    <rPh sb="200" eb="202">
      <t>イゼン</t>
    </rPh>
    <rPh sb="205" eb="208">
      <t>ヘイキンチ</t>
    </rPh>
    <rPh sb="210" eb="211">
      <t>タカ</t>
    </rPh>
    <rPh sb="212" eb="214">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</si>
</sst>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155.5</c:v>
                </c:pt>
                <c:pt idx="1">
                  <c:v>104</c:v>
                </c:pt>
                <c:pt idx="2">
                  <c:v>101.2</c:v>
                </c:pt>
                <c:pt idx="3">
                  <c:v>88.3</c:v>
                </c:pt>
                <c:pt idx="4">
                  <c:v>109.4</c:v>
                </c:pt>
              </c:numCache>
            </c:numRef>
          </c:val>
          <c:extLst>
            <c:ext xmlns:c16="http://schemas.microsoft.com/office/drawing/2014/chart" uri="{C3380CC4-5D6E-409C-BE32-E72D297353CC}">
              <c16:uniqueId val="{00000000-1995-425F-AD51-D03E9E9A457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995-425F-AD51-D03E9E9A457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ED-452A-96CB-D53D47D458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EED-452A-96CB-D53D47D458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8C7-4236-A2BC-A771A56C89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C7-4236-A2BC-A771A56C89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E50-4F95-B196-C2623D3F83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50-4F95-B196-C2623D3F83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64.8</c:v>
                </c:pt>
                <c:pt idx="1">
                  <c:v>40</c:v>
                </c:pt>
                <c:pt idx="2">
                  <c:v>33</c:v>
                </c:pt>
                <c:pt idx="3">
                  <c:v>40.6</c:v>
                </c:pt>
                <c:pt idx="4">
                  <c:v>45.6</c:v>
                </c:pt>
              </c:numCache>
            </c:numRef>
          </c:val>
          <c:extLst>
            <c:ext xmlns:c16="http://schemas.microsoft.com/office/drawing/2014/chart" uri="{C3380CC4-5D6E-409C-BE32-E72D297353CC}">
              <c16:uniqueId val="{00000000-25DE-45EC-96C9-FD4C41DFA0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5DE-45EC-96C9-FD4C41DFA0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63</c:v>
                </c:pt>
                <c:pt idx="1">
                  <c:v>25</c:v>
                </c:pt>
                <c:pt idx="2">
                  <c:v>45</c:v>
                </c:pt>
                <c:pt idx="3">
                  <c:v>78</c:v>
                </c:pt>
                <c:pt idx="4">
                  <c:v>68</c:v>
                </c:pt>
              </c:numCache>
            </c:numRef>
          </c:val>
          <c:extLst>
            <c:ext xmlns:c16="http://schemas.microsoft.com/office/drawing/2014/chart" uri="{C3380CC4-5D6E-409C-BE32-E72D297353CC}">
              <c16:uniqueId val="{00000000-6E80-4D33-8D97-D3286257F36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E80-4D33-8D97-D3286257F36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52</c:v>
                </c:pt>
                <c:pt idx="1">
                  <c:v>44</c:v>
                </c:pt>
                <c:pt idx="2">
                  <c:v>42</c:v>
                </c:pt>
                <c:pt idx="3">
                  <c:v>28</c:v>
                </c:pt>
                <c:pt idx="4">
                  <c:v>36</c:v>
                </c:pt>
              </c:numCache>
            </c:numRef>
          </c:val>
          <c:extLst>
            <c:ext xmlns:c16="http://schemas.microsoft.com/office/drawing/2014/chart" uri="{C3380CC4-5D6E-409C-BE32-E72D297353CC}">
              <c16:uniqueId val="{00000000-BD10-4FF2-86FB-51CAF395BBC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D10-4FF2-86FB-51CAF395BBC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35.700000000000003</c:v>
                </c:pt>
                <c:pt idx="1">
                  <c:v>-55</c:v>
                </c:pt>
                <c:pt idx="2">
                  <c:v>1.2</c:v>
                </c:pt>
                <c:pt idx="3">
                  <c:v>-13.2</c:v>
                </c:pt>
                <c:pt idx="4">
                  <c:v>8.6</c:v>
                </c:pt>
              </c:numCache>
            </c:numRef>
          </c:val>
          <c:extLst>
            <c:ext xmlns:c16="http://schemas.microsoft.com/office/drawing/2014/chart" uri="{C3380CC4-5D6E-409C-BE32-E72D297353CC}">
              <c16:uniqueId val="{00000000-FE3D-424D-802F-FCB8E9DB82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E3D-424D-802F-FCB8E9DB82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-86</c:v>
                </c:pt>
                <c:pt idx="1">
                  <c:v>-707</c:v>
                </c:pt>
                <c:pt idx="2">
                  <c:v>-337</c:v>
                </c:pt>
                <c:pt idx="3">
                  <c:v>-515</c:v>
                </c:pt>
                <c:pt idx="4">
                  <c:v>-357</c:v>
                </c:pt>
              </c:numCache>
            </c:numRef>
          </c:val>
          <c:extLst>
            <c:ext xmlns:c16="http://schemas.microsoft.com/office/drawing/2014/chart" uri="{C3380CC4-5D6E-409C-BE32-E72D297353CC}">
              <c16:uniqueId val="{00000000-8188-4996-86A5-5767D80B94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188-4996-86A5-5767D80B94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P58"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宮城県加美町　町営西町駐車場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1366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155.5</v>
      </c>
      <c r="V31" s="116"/>
      <c r="W31" s="116"/>
      <c r="X31" s="116"/>
      <c r="Y31" s="116"/>
      <c r="Z31" s="116"/>
      <c r="AA31" s="116"/>
      <c r="AB31" s="116"/>
      <c r="AC31" s="116"/>
      <c r="AD31" s="116"/>
      <c r="AE31" s="116"/>
      <c r="AF31" s="116"/>
      <c r="AG31" s="116"/>
      <c r="AH31" s="116"/>
      <c r="AI31" s="116"/>
      <c r="AJ31" s="116"/>
      <c r="AK31" s="116"/>
      <c r="AL31" s="116"/>
      <c r="AM31" s="116"/>
      <c r="AN31" s="116">
        <f>データ!Z7</f>
        <v>104</v>
      </c>
      <c r="AO31" s="116"/>
      <c r="AP31" s="116"/>
      <c r="AQ31" s="116"/>
      <c r="AR31" s="116"/>
      <c r="AS31" s="116"/>
      <c r="AT31" s="116"/>
      <c r="AU31" s="116"/>
      <c r="AV31" s="116"/>
      <c r="AW31" s="116"/>
      <c r="AX31" s="116"/>
      <c r="AY31" s="116"/>
      <c r="AZ31" s="116"/>
      <c r="BA31" s="116"/>
      <c r="BB31" s="116"/>
      <c r="BC31" s="116"/>
      <c r="BD31" s="116"/>
      <c r="BE31" s="116"/>
      <c r="BF31" s="116"/>
      <c r="BG31" s="116">
        <f>データ!AA7</f>
        <v>101.2</v>
      </c>
      <c r="BH31" s="116"/>
      <c r="BI31" s="116"/>
      <c r="BJ31" s="116"/>
      <c r="BK31" s="116"/>
      <c r="BL31" s="116"/>
      <c r="BM31" s="116"/>
      <c r="BN31" s="116"/>
      <c r="BO31" s="116"/>
      <c r="BP31" s="116"/>
      <c r="BQ31" s="116"/>
      <c r="BR31" s="116"/>
      <c r="BS31" s="116"/>
      <c r="BT31" s="116"/>
      <c r="BU31" s="116"/>
      <c r="BV31" s="116"/>
      <c r="BW31" s="116"/>
      <c r="BX31" s="116"/>
      <c r="BY31" s="116"/>
      <c r="BZ31" s="116">
        <f>データ!AB7</f>
        <v>88.3</v>
      </c>
      <c r="CA31" s="116"/>
      <c r="CB31" s="116"/>
      <c r="CC31" s="116"/>
      <c r="CD31" s="116"/>
      <c r="CE31" s="116"/>
      <c r="CF31" s="116"/>
      <c r="CG31" s="116"/>
      <c r="CH31" s="116"/>
      <c r="CI31" s="116"/>
      <c r="CJ31" s="116"/>
      <c r="CK31" s="116"/>
      <c r="CL31" s="116"/>
      <c r="CM31" s="116"/>
      <c r="CN31" s="116"/>
      <c r="CO31" s="116"/>
      <c r="CP31" s="116"/>
      <c r="CQ31" s="116"/>
      <c r="CR31" s="116"/>
      <c r="CS31" s="116">
        <f>データ!AC7</f>
        <v>109.4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64.8</v>
      </c>
      <c r="EM31" s="116"/>
      <c r="EN31" s="116"/>
      <c r="EO31" s="116"/>
      <c r="EP31" s="116"/>
      <c r="EQ31" s="116"/>
      <c r="ER31" s="116"/>
      <c r="ES31" s="116"/>
      <c r="ET31" s="116"/>
      <c r="EU31" s="116"/>
      <c r="EV31" s="116"/>
      <c r="EW31" s="116"/>
      <c r="EX31" s="116"/>
      <c r="EY31" s="116"/>
      <c r="EZ31" s="116"/>
      <c r="FA31" s="116"/>
      <c r="FB31" s="116"/>
      <c r="FC31" s="116"/>
      <c r="FD31" s="116"/>
      <c r="FE31" s="116">
        <f>データ!AK7</f>
        <v>40</v>
      </c>
      <c r="FF31" s="116"/>
      <c r="FG31" s="116"/>
      <c r="FH31" s="116"/>
      <c r="FI31" s="116"/>
      <c r="FJ31" s="116"/>
      <c r="FK31" s="116"/>
      <c r="FL31" s="116"/>
      <c r="FM31" s="116"/>
      <c r="FN31" s="116"/>
      <c r="FO31" s="116"/>
      <c r="FP31" s="116"/>
      <c r="FQ31" s="116"/>
      <c r="FR31" s="116"/>
      <c r="FS31" s="116"/>
      <c r="FT31" s="116"/>
      <c r="FU31" s="116"/>
      <c r="FV31" s="116"/>
      <c r="FW31" s="116"/>
      <c r="FX31" s="116">
        <f>データ!AL7</f>
        <v>33</v>
      </c>
      <c r="FY31" s="116"/>
      <c r="FZ31" s="116"/>
      <c r="GA31" s="116"/>
      <c r="GB31" s="116"/>
      <c r="GC31" s="116"/>
      <c r="GD31" s="116"/>
      <c r="GE31" s="116"/>
      <c r="GF31" s="116"/>
      <c r="GG31" s="116"/>
      <c r="GH31" s="116"/>
      <c r="GI31" s="116"/>
      <c r="GJ31" s="116"/>
      <c r="GK31" s="116"/>
      <c r="GL31" s="116"/>
      <c r="GM31" s="116"/>
      <c r="GN31" s="116"/>
      <c r="GO31" s="116"/>
      <c r="GP31" s="116"/>
      <c r="GQ31" s="116">
        <f>データ!AM7</f>
        <v>40.6</v>
      </c>
      <c r="GR31" s="116"/>
      <c r="GS31" s="116"/>
      <c r="GT31" s="116"/>
      <c r="GU31" s="116"/>
      <c r="GV31" s="116"/>
      <c r="GW31" s="116"/>
      <c r="GX31" s="116"/>
      <c r="GY31" s="116"/>
      <c r="GZ31" s="116"/>
      <c r="HA31" s="116"/>
      <c r="HB31" s="116"/>
      <c r="HC31" s="116"/>
      <c r="HD31" s="116"/>
      <c r="HE31" s="116"/>
      <c r="HF31" s="116"/>
      <c r="HG31" s="116"/>
      <c r="HH31" s="116"/>
      <c r="HI31" s="116"/>
      <c r="HJ31" s="116">
        <f>データ!AN7</f>
        <v>45.6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52</v>
      </c>
      <c r="JD31" s="111"/>
      <c r="JE31" s="111"/>
      <c r="JF31" s="111"/>
      <c r="JG31" s="111"/>
      <c r="JH31" s="111"/>
      <c r="JI31" s="111"/>
      <c r="JJ31" s="111"/>
      <c r="JK31" s="111"/>
      <c r="JL31" s="111"/>
      <c r="JM31" s="111"/>
      <c r="JN31" s="111"/>
      <c r="JO31" s="111"/>
      <c r="JP31" s="111"/>
      <c r="JQ31" s="111"/>
      <c r="JR31" s="111"/>
      <c r="JS31" s="111"/>
      <c r="JT31" s="111"/>
      <c r="JU31" s="112"/>
      <c r="JV31" s="110">
        <f>データ!DL7</f>
        <v>44</v>
      </c>
      <c r="JW31" s="111"/>
      <c r="JX31" s="111"/>
      <c r="JY31" s="111"/>
      <c r="JZ31" s="111"/>
      <c r="KA31" s="111"/>
      <c r="KB31" s="111"/>
      <c r="KC31" s="111"/>
      <c r="KD31" s="111"/>
      <c r="KE31" s="111"/>
      <c r="KF31" s="111"/>
      <c r="KG31" s="111"/>
      <c r="KH31" s="111"/>
      <c r="KI31" s="111"/>
      <c r="KJ31" s="111"/>
      <c r="KK31" s="111"/>
      <c r="KL31" s="111"/>
      <c r="KM31" s="111"/>
      <c r="KN31" s="112"/>
      <c r="KO31" s="110">
        <f>データ!DM7</f>
        <v>42</v>
      </c>
      <c r="KP31" s="111"/>
      <c r="KQ31" s="111"/>
      <c r="KR31" s="111"/>
      <c r="KS31" s="111"/>
      <c r="KT31" s="111"/>
      <c r="KU31" s="111"/>
      <c r="KV31" s="111"/>
      <c r="KW31" s="111"/>
      <c r="KX31" s="111"/>
      <c r="KY31" s="111"/>
      <c r="KZ31" s="111"/>
      <c r="LA31" s="111"/>
      <c r="LB31" s="111"/>
      <c r="LC31" s="111"/>
      <c r="LD31" s="111"/>
      <c r="LE31" s="111"/>
      <c r="LF31" s="111"/>
      <c r="LG31" s="112"/>
      <c r="LH31" s="110">
        <f>データ!DN7</f>
        <v>28</v>
      </c>
      <c r="LI31" s="111"/>
      <c r="LJ31" s="111"/>
      <c r="LK31" s="111"/>
      <c r="LL31" s="111"/>
      <c r="LM31" s="111"/>
      <c r="LN31" s="111"/>
      <c r="LO31" s="111"/>
      <c r="LP31" s="111"/>
      <c r="LQ31" s="111"/>
      <c r="LR31" s="111"/>
      <c r="LS31" s="111"/>
      <c r="LT31" s="111"/>
      <c r="LU31" s="111"/>
      <c r="LV31" s="111"/>
      <c r="LW31" s="111"/>
      <c r="LX31" s="111"/>
      <c r="LY31" s="111"/>
      <c r="LZ31" s="112"/>
      <c r="MA31" s="110">
        <f>データ!DO7</f>
        <v>36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63</v>
      </c>
      <c r="V52" s="120"/>
      <c r="W52" s="120"/>
      <c r="X52" s="120"/>
      <c r="Y52" s="120"/>
      <c r="Z52" s="120"/>
      <c r="AA52" s="120"/>
      <c r="AB52" s="120"/>
      <c r="AC52" s="120"/>
      <c r="AD52" s="120"/>
      <c r="AE52" s="120"/>
      <c r="AF52" s="120"/>
      <c r="AG52" s="120"/>
      <c r="AH52" s="120"/>
      <c r="AI52" s="120"/>
      <c r="AJ52" s="120"/>
      <c r="AK52" s="120"/>
      <c r="AL52" s="120"/>
      <c r="AM52" s="120"/>
      <c r="AN52" s="120">
        <f>データ!AV7</f>
        <v>25</v>
      </c>
      <c r="AO52" s="120"/>
      <c r="AP52" s="120"/>
      <c r="AQ52" s="120"/>
      <c r="AR52" s="120"/>
      <c r="AS52" s="120"/>
      <c r="AT52" s="120"/>
      <c r="AU52" s="120"/>
      <c r="AV52" s="120"/>
      <c r="AW52" s="120"/>
      <c r="AX52" s="120"/>
      <c r="AY52" s="120"/>
      <c r="AZ52" s="120"/>
      <c r="BA52" s="120"/>
      <c r="BB52" s="120"/>
      <c r="BC52" s="120"/>
      <c r="BD52" s="120"/>
      <c r="BE52" s="120"/>
      <c r="BF52" s="120"/>
      <c r="BG52" s="120">
        <f>データ!AW7</f>
        <v>45</v>
      </c>
      <c r="BH52" s="120"/>
      <c r="BI52" s="120"/>
      <c r="BJ52" s="120"/>
      <c r="BK52" s="120"/>
      <c r="BL52" s="120"/>
      <c r="BM52" s="120"/>
      <c r="BN52" s="120"/>
      <c r="BO52" s="120"/>
      <c r="BP52" s="120"/>
      <c r="BQ52" s="120"/>
      <c r="BR52" s="120"/>
      <c r="BS52" s="120"/>
      <c r="BT52" s="120"/>
      <c r="BU52" s="120"/>
      <c r="BV52" s="120"/>
      <c r="BW52" s="120"/>
      <c r="BX52" s="120"/>
      <c r="BY52" s="120"/>
      <c r="BZ52" s="120">
        <f>データ!AX7</f>
        <v>78</v>
      </c>
      <c r="CA52" s="120"/>
      <c r="CB52" s="120"/>
      <c r="CC52" s="120"/>
      <c r="CD52" s="120"/>
      <c r="CE52" s="120"/>
      <c r="CF52" s="120"/>
      <c r="CG52" s="120"/>
      <c r="CH52" s="120"/>
      <c r="CI52" s="120"/>
      <c r="CJ52" s="120"/>
      <c r="CK52" s="120"/>
      <c r="CL52" s="120"/>
      <c r="CM52" s="120"/>
      <c r="CN52" s="120"/>
      <c r="CO52" s="120"/>
      <c r="CP52" s="120"/>
      <c r="CQ52" s="120"/>
      <c r="CR52" s="120"/>
      <c r="CS52" s="120">
        <f>データ!AY7</f>
        <v>68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35.700000000000003</v>
      </c>
      <c r="EM52" s="116"/>
      <c r="EN52" s="116"/>
      <c r="EO52" s="116"/>
      <c r="EP52" s="116"/>
      <c r="EQ52" s="116"/>
      <c r="ER52" s="116"/>
      <c r="ES52" s="116"/>
      <c r="ET52" s="116"/>
      <c r="EU52" s="116"/>
      <c r="EV52" s="116"/>
      <c r="EW52" s="116"/>
      <c r="EX52" s="116"/>
      <c r="EY52" s="116"/>
      <c r="EZ52" s="116"/>
      <c r="FA52" s="116"/>
      <c r="FB52" s="116"/>
      <c r="FC52" s="116"/>
      <c r="FD52" s="116"/>
      <c r="FE52" s="116">
        <f>データ!BG7</f>
        <v>-55</v>
      </c>
      <c r="FF52" s="116"/>
      <c r="FG52" s="116"/>
      <c r="FH52" s="116"/>
      <c r="FI52" s="116"/>
      <c r="FJ52" s="116"/>
      <c r="FK52" s="116"/>
      <c r="FL52" s="116"/>
      <c r="FM52" s="116"/>
      <c r="FN52" s="116"/>
      <c r="FO52" s="116"/>
      <c r="FP52" s="116"/>
      <c r="FQ52" s="116"/>
      <c r="FR52" s="116"/>
      <c r="FS52" s="116"/>
      <c r="FT52" s="116"/>
      <c r="FU52" s="116"/>
      <c r="FV52" s="116"/>
      <c r="FW52" s="116"/>
      <c r="FX52" s="116">
        <f>データ!BH7</f>
        <v>1.2</v>
      </c>
      <c r="FY52" s="116"/>
      <c r="FZ52" s="116"/>
      <c r="GA52" s="116"/>
      <c r="GB52" s="116"/>
      <c r="GC52" s="116"/>
      <c r="GD52" s="116"/>
      <c r="GE52" s="116"/>
      <c r="GF52" s="116"/>
      <c r="GG52" s="116"/>
      <c r="GH52" s="116"/>
      <c r="GI52" s="116"/>
      <c r="GJ52" s="116"/>
      <c r="GK52" s="116"/>
      <c r="GL52" s="116"/>
      <c r="GM52" s="116"/>
      <c r="GN52" s="116"/>
      <c r="GO52" s="116"/>
      <c r="GP52" s="116"/>
      <c r="GQ52" s="116">
        <f>データ!BI7</f>
        <v>-13.2</v>
      </c>
      <c r="GR52" s="116"/>
      <c r="GS52" s="116"/>
      <c r="GT52" s="116"/>
      <c r="GU52" s="116"/>
      <c r="GV52" s="116"/>
      <c r="GW52" s="116"/>
      <c r="GX52" s="116"/>
      <c r="GY52" s="116"/>
      <c r="GZ52" s="116"/>
      <c r="HA52" s="116"/>
      <c r="HB52" s="116"/>
      <c r="HC52" s="116"/>
      <c r="HD52" s="116"/>
      <c r="HE52" s="116"/>
      <c r="HF52" s="116"/>
      <c r="HG52" s="116"/>
      <c r="HH52" s="116"/>
      <c r="HI52" s="116"/>
      <c r="HJ52" s="116">
        <f>データ!BJ7</f>
        <v>8.6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-86</v>
      </c>
      <c r="JD52" s="120"/>
      <c r="JE52" s="120"/>
      <c r="JF52" s="120"/>
      <c r="JG52" s="120"/>
      <c r="JH52" s="120"/>
      <c r="JI52" s="120"/>
      <c r="JJ52" s="120"/>
      <c r="JK52" s="120"/>
      <c r="JL52" s="120"/>
      <c r="JM52" s="120"/>
      <c r="JN52" s="120"/>
      <c r="JO52" s="120"/>
      <c r="JP52" s="120"/>
      <c r="JQ52" s="120"/>
      <c r="JR52" s="120"/>
      <c r="JS52" s="120"/>
      <c r="JT52" s="120"/>
      <c r="JU52" s="120"/>
      <c r="JV52" s="120">
        <f>データ!BR7</f>
        <v>-707</v>
      </c>
      <c r="JW52" s="120"/>
      <c r="JX52" s="120"/>
      <c r="JY52" s="120"/>
      <c r="JZ52" s="120"/>
      <c r="KA52" s="120"/>
      <c r="KB52" s="120"/>
      <c r="KC52" s="120"/>
      <c r="KD52" s="120"/>
      <c r="KE52" s="120"/>
      <c r="KF52" s="120"/>
      <c r="KG52" s="120"/>
      <c r="KH52" s="120"/>
      <c r="KI52" s="120"/>
      <c r="KJ52" s="120"/>
      <c r="KK52" s="120"/>
      <c r="KL52" s="120"/>
      <c r="KM52" s="120"/>
      <c r="KN52" s="120"/>
      <c r="KO52" s="120">
        <f>データ!BS7</f>
        <v>-337</v>
      </c>
      <c r="KP52" s="120"/>
      <c r="KQ52" s="120"/>
      <c r="KR52" s="120"/>
      <c r="KS52" s="120"/>
      <c r="KT52" s="120"/>
      <c r="KU52" s="120"/>
      <c r="KV52" s="120"/>
      <c r="KW52" s="120"/>
      <c r="KX52" s="120"/>
      <c r="KY52" s="120"/>
      <c r="KZ52" s="120"/>
      <c r="LA52" s="120"/>
      <c r="LB52" s="120"/>
      <c r="LC52" s="120"/>
      <c r="LD52" s="120"/>
      <c r="LE52" s="120"/>
      <c r="LF52" s="120"/>
      <c r="LG52" s="120"/>
      <c r="LH52" s="120">
        <f>データ!BT7</f>
        <v>-515</v>
      </c>
      <c r="LI52" s="120"/>
      <c r="LJ52" s="120"/>
      <c r="LK52" s="120"/>
      <c r="LL52" s="120"/>
      <c r="LM52" s="120"/>
      <c r="LN52" s="120"/>
      <c r="LO52" s="120"/>
      <c r="LP52" s="120"/>
      <c r="LQ52" s="120"/>
      <c r="LR52" s="120"/>
      <c r="LS52" s="120"/>
      <c r="LT52" s="120"/>
      <c r="LU52" s="120"/>
      <c r="LV52" s="120"/>
      <c r="LW52" s="120"/>
      <c r="LX52" s="120"/>
      <c r="LY52" s="120"/>
      <c r="LZ52" s="120"/>
      <c r="MA52" s="120">
        <f>データ!BU7</f>
        <v>-357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27059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J/sS0eMheLaPvqXke1PPU55F5GKKzj+8gi6AX6D7X2DfYX9o1lmGJZb8gmWZwF2zgmRAPfCC2NpZ1w2Noj+SA==" saltValue="TiExLLCh2WF+y+63W9Jm0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89</v>
      </c>
      <c r="AV5" s="47" t="s">
        <v>102</v>
      </c>
      <c r="AW5" s="47" t="s">
        <v>103</v>
      </c>
      <c r="AX5" s="47" t="s">
        <v>104</v>
      </c>
      <c r="AY5" s="47" t="s">
        <v>105</v>
      </c>
      <c r="AZ5" s="47" t="s">
        <v>94</v>
      </c>
      <c r="BA5" s="47" t="s">
        <v>95</v>
      </c>
      <c r="BB5" s="47" t="s">
        <v>96</v>
      </c>
      <c r="BC5" s="47" t="s">
        <v>97</v>
      </c>
      <c r="BD5" s="47" t="s">
        <v>98</v>
      </c>
      <c r="BE5" s="47" t="s">
        <v>99</v>
      </c>
      <c r="BF5" s="47" t="s">
        <v>106</v>
      </c>
      <c r="BG5" s="47" t="s">
        <v>101</v>
      </c>
      <c r="BH5" s="47" t="s">
        <v>91</v>
      </c>
      <c r="BI5" s="47" t="s">
        <v>107</v>
      </c>
      <c r="BJ5" s="47" t="s">
        <v>93</v>
      </c>
      <c r="BK5" s="47" t="s">
        <v>94</v>
      </c>
      <c r="BL5" s="47" t="s">
        <v>95</v>
      </c>
      <c r="BM5" s="47" t="s">
        <v>96</v>
      </c>
      <c r="BN5" s="47" t="s">
        <v>97</v>
      </c>
      <c r="BO5" s="47" t="s">
        <v>98</v>
      </c>
      <c r="BP5" s="47" t="s">
        <v>99</v>
      </c>
      <c r="BQ5" s="47" t="s">
        <v>108</v>
      </c>
      <c r="BR5" s="47" t="s">
        <v>101</v>
      </c>
      <c r="BS5" s="47" t="s">
        <v>91</v>
      </c>
      <c r="BT5" s="47" t="s">
        <v>107</v>
      </c>
      <c r="BU5" s="47" t="s">
        <v>93</v>
      </c>
      <c r="BV5" s="47" t="s">
        <v>94</v>
      </c>
      <c r="BW5" s="47" t="s">
        <v>95</v>
      </c>
      <c r="BX5" s="47" t="s">
        <v>96</v>
      </c>
      <c r="BY5" s="47" t="s">
        <v>97</v>
      </c>
      <c r="BZ5" s="47" t="s">
        <v>98</v>
      </c>
      <c r="CA5" s="47" t="s">
        <v>99</v>
      </c>
      <c r="CB5" s="47" t="s">
        <v>89</v>
      </c>
      <c r="CC5" s="47" t="s">
        <v>102</v>
      </c>
      <c r="CD5" s="47" t="s">
        <v>91</v>
      </c>
      <c r="CE5" s="47" t="s">
        <v>107</v>
      </c>
      <c r="CF5" s="47" t="s">
        <v>105</v>
      </c>
      <c r="CG5" s="47" t="s">
        <v>94</v>
      </c>
      <c r="CH5" s="47" t="s">
        <v>95</v>
      </c>
      <c r="CI5" s="47" t="s">
        <v>96</v>
      </c>
      <c r="CJ5" s="47" t="s">
        <v>97</v>
      </c>
      <c r="CK5" s="47" t="s">
        <v>98</v>
      </c>
      <c r="CL5" s="47" t="s">
        <v>99</v>
      </c>
      <c r="CM5" s="145"/>
      <c r="CN5" s="145"/>
      <c r="CO5" s="47" t="s">
        <v>89</v>
      </c>
      <c r="CP5" s="47" t="s">
        <v>101</v>
      </c>
      <c r="CQ5" s="47" t="s">
        <v>91</v>
      </c>
      <c r="CR5" s="47" t="s">
        <v>92</v>
      </c>
      <c r="CS5" s="47" t="s">
        <v>93</v>
      </c>
      <c r="CT5" s="47" t="s">
        <v>94</v>
      </c>
      <c r="CU5" s="47" t="s">
        <v>95</v>
      </c>
      <c r="CV5" s="47" t="s">
        <v>96</v>
      </c>
      <c r="CW5" s="47" t="s">
        <v>97</v>
      </c>
      <c r="CX5" s="47" t="s">
        <v>98</v>
      </c>
      <c r="CY5" s="47" t="s">
        <v>99</v>
      </c>
      <c r="CZ5" s="47" t="s">
        <v>89</v>
      </c>
      <c r="DA5" s="47" t="s">
        <v>90</v>
      </c>
      <c r="DB5" s="47" t="s">
        <v>91</v>
      </c>
      <c r="DC5" s="47" t="s">
        <v>107</v>
      </c>
      <c r="DD5" s="47" t="s">
        <v>93</v>
      </c>
      <c r="DE5" s="47" t="s">
        <v>94</v>
      </c>
      <c r="DF5" s="47" t="s">
        <v>95</v>
      </c>
      <c r="DG5" s="47" t="s">
        <v>96</v>
      </c>
      <c r="DH5" s="47" t="s">
        <v>97</v>
      </c>
      <c r="DI5" s="47" t="s">
        <v>98</v>
      </c>
      <c r="DJ5" s="47" t="s">
        <v>35</v>
      </c>
      <c r="DK5" s="47" t="s">
        <v>100</v>
      </c>
      <c r="DL5" s="47" t="s">
        <v>101</v>
      </c>
      <c r="DM5" s="47" t="s">
        <v>103</v>
      </c>
      <c r="DN5" s="47" t="s">
        <v>107</v>
      </c>
      <c r="DO5" s="47" t="s">
        <v>93</v>
      </c>
      <c r="DP5" s="47" t="s">
        <v>94</v>
      </c>
      <c r="DQ5" s="47" t="s">
        <v>95</v>
      </c>
      <c r="DR5" s="47" t="s">
        <v>96</v>
      </c>
      <c r="DS5" s="47" t="s">
        <v>97</v>
      </c>
      <c r="DT5" s="47" t="s">
        <v>98</v>
      </c>
      <c r="DU5" s="47" t="s">
        <v>99</v>
      </c>
    </row>
    <row r="6" spans="1:125" s="54" customFormat="1" x14ac:dyDescent="0.15">
      <c r="A6" s="37" t="s">
        <v>109</v>
      </c>
      <c r="B6" s="48">
        <f>B8</f>
        <v>2023</v>
      </c>
      <c r="C6" s="48">
        <f t="shared" ref="C6:X6" si="1">C8</f>
        <v>44458</v>
      </c>
      <c r="D6" s="48">
        <f t="shared" si="1"/>
        <v>47</v>
      </c>
      <c r="E6" s="48">
        <f t="shared" si="1"/>
        <v>14</v>
      </c>
      <c r="F6" s="48">
        <f t="shared" si="1"/>
        <v>0</v>
      </c>
      <c r="G6" s="48">
        <f t="shared" si="1"/>
        <v>1</v>
      </c>
      <c r="H6" s="48" t="str">
        <f>SUBSTITUTE(H8,"　","")</f>
        <v>宮城県加美町</v>
      </c>
      <c r="I6" s="48" t="str">
        <f t="shared" si="1"/>
        <v>町営西町駐車場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37</v>
      </c>
      <c r="S6" s="50" t="str">
        <f t="shared" si="1"/>
        <v>商業施設</v>
      </c>
      <c r="T6" s="50" t="str">
        <f t="shared" si="1"/>
        <v>無</v>
      </c>
      <c r="U6" s="51">
        <f t="shared" si="1"/>
        <v>1366</v>
      </c>
      <c r="V6" s="51">
        <f t="shared" si="1"/>
        <v>50</v>
      </c>
      <c r="W6" s="51">
        <f t="shared" si="1"/>
        <v>0</v>
      </c>
      <c r="X6" s="50" t="str">
        <f t="shared" si="1"/>
        <v>無</v>
      </c>
      <c r="Y6" s="52">
        <f>IF(Y8="-",NA(),Y8)</f>
        <v>155.5</v>
      </c>
      <c r="Z6" s="52">
        <f t="shared" ref="Z6:AH6" si="2">IF(Z8="-",NA(),Z8)</f>
        <v>104</v>
      </c>
      <c r="AA6" s="52">
        <f t="shared" si="2"/>
        <v>101.2</v>
      </c>
      <c r="AB6" s="52">
        <f t="shared" si="2"/>
        <v>88.3</v>
      </c>
      <c r="AC6" s="52">
        <f t="shared" si="2"/>
        <v>109.4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64.8</v>
      </c>
      <c r="AK6" s="52">
        <f t="shared" ref="AK6:AS6" si="3">IF(AK8="-",NA(),AK8)</f>
        <v>40</v>
      </c>
      <c r="AL6" s="52">
        <f t="shared" si="3"/>
        <v>33</v>
      </c>
      <c r="AM6" s="52">
        <f t="shared" si="3"/>
        <v>40.6</v>
      </c>
      <c r="AN6" s="52">
        <f t="shared" si="3"/>
        <v>45.6</v>
      </c>
      <c r="AO6" s="52">
        <f t="shared" si="3"/>
        <v>2</v>
      </c>
      <c r="AP6" s="52">
        <f t="shared" si="3"/>
        <v>10.199999999999999</v>
      </c>
      <c r="AQ6" s="52">
        <f t="shared" si="3"/>
        <v>5.0999999999999996</v>
      </c>
      <c r="AR6" s="52">
        <f t="shared" si="3"/>
        <v>1.9</v>
      </c>
      <c r="AS6" s="52">
        <f t="shared" si="3"/>
        <v>3</v>
      </c>
      <c r="AT6" s="49" t="str">
        <f>IF(AT8="-","",IF(AT8="-","【-】","【"&amp;SUBSTITUTE(TEXT(AT8,"#,##0.0"),"-","△")&amp;"】"))</f>
        <v>【3.9】</v>
      </c>
      <c r="AU6" s="53">
        <f>IF(AU8="-",NA(),AU8)</f>
        <v>63</v>
      </c>
      <c r="AV6" s="53">
        <f t="shared" ref="AV6:BD6" si="4">IF(AV8="-",NA(),AV8)</f>
        <v>25</v>
      </c>
      <c r="AW6" s="53">
        <f t="shared" si="4"/>
        <v>45</v>
      </c>
      <c r="AX6" s="53">
        <f t="shared" si="4"/>
        <v>78</v>
      </c>
      <c r="AY6" s="53">
        <f t="shared" si="4"/>
        <v>68</v>
      </c>
      <c r="AZ6" s="53">
        <f t="shared" si="4"/>
        <v>15</v>
      </c>
      <c r="BA6" s="53">
        <f t="shared" si="4"/>
        <v>407</v>
      </c>
      <c r="BB6" s="53">
        <f t="shared" si="4"/>
        <v>166</v>
      </c>
      <c r="BC6" s="53">
        <f t="shared" si="4"/>
        <v>18</v>
      </c>
      <c r="BD6" s="53">
        <f t="shared" si="4"/>
        <v>18</v>
      </c>
      <c r="BE6" s="51" t="str">
        <f>IF(BE8="-","",IF(BE8="-","【-】","【"&amp;SUBSTITUTE(TEXT(BE8,"#,##0"),"-","△")&amp;"】"))</f>
        <v>【127】</v>
      </c>
      <c r="BF6" s="52">
        <f>IF(BF8="-",NA(),BF8)</f>
        <v>35.700000000000003</v>
      </c>
      <c r="BG6" s="52">
        <f t="shared" ref="BG6:BO6" si="5">IF(BG8="-",NA(),BG8)</f>
        <v>-55</v>
      </c>
      <c r="BH6" s="52">
        <f t="shared" si="5"/>
        <v>1.2</v>
      </c>
      <c r="BI6" s="52">
        <f t="shared" si="5"/>
        <v>-13.2</v>
      </c>
      <c r="BJ6" s="52">
        <f t="shared" si="5"/>
        <v>8.6</v>
      </c>
      <c r="BK6" s="52">
        <f t="shared" si="5"/>
        <v>33.6</v>
      </c>
      <c r="BL6" s="52">
        <f t="shared" si="5"/>
        <v>-122.5</v>
      </c>
      <c r="BM6" s="52">
        <f t="shared" si="5"/>
        <v>8.5</v>
      </c>
      <c r="BN6" s="52">
        <f t="shared" si="5"/>
        <v>26.6</v>
      </c>
      <c r="BO6" s="52">
        <f t="shared" si="5"/>
        <v>36.5</v>
      </c>
      <c r="BP6" s="49" t="str">
        <f>IF(BP8="-","",IF(BP8="-","【-】","【"&amp;SUBSTITUTE(TEXT(BP8,"#,##0.0"),"-","△")&amp;"】"))</f>
        <v>【△55.6】</v>
      </c>
      <c r="BQ6" s="53">
        <f>IF(BQ8="-",NA(),BQ8)</f>
        <v>-86</v>
      </c>
      <c r="BR6" s="53">
        <f t="shared" ref="BR6:BZ6" si="6">IF(BR8="-",NA(),BR8)</f>
        <v>-707</v>
      </c>
      <c r="BS6" s="53">
        <f t="shared" si="6"/>
        <v>-337</v>
      </c>
      <c r="BT6" s="53">
        <f t="shared" si="6"/>
        <v>-515</v>
      </c>
      <c r="BU6" s="53">
        <f t="shared" si="6"/>
        <v>-357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27059</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52</v>
      </c>
      <c r="DL6" s="52">
        <f t="shared" ref="DL6:DT6" si="9">IF(DL8="-",NA(),DL8)</f>
        <v>44</v>
      </c>
      <c r="DM6" s="52">
        <f t="shared" si="9"/>
        <v>42</v>
      </c>
      <c r="DN6" s="52">
        <f t="shared" si="9"/>
        <v>28</v>
      </c>
      <c r="DO6" s="52">
        <f t="shared" si="9"/>
        <v>36</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111</v>
      </c>
      <c r="B7" s="48">
        <f t="shared" ref="B7:X7" si="10">B8</f>
        <v>2023</v>
      </c>
      <c r="C7" s="48">
        <f t="shared" si="10"/>
        <v>44458</v>
      </c>
      <c r="D7" s="48">
        <f t="shared" si="10"/>
        <v>47</v>
      </c>
      <c r="E7" s="48">
        <f t="shared" si="10"/>
        <v>14</v>
      </c>
      <c r="F7" s="48">
        <f t="shared" si="10"/>
        <v>0</v>
      </c>
      <c r="G7" s="48">
        <f t="shared" si="10"/>
        <v>1</v>
      </c>
      <c r="H7" s="48" t="str">
        <f t="shared" si="10"/>
        <v>宮城県　加美町</v>
      </c>
      <c r="I7" s="48" t="str">
        <f t="shared" si="10"/>
        <v>町営西町駐車場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37</v>
      </c>
      <c r="S7" s="50" t="str">
        <f t="shared" si="10"/>
        <v>商業施設</v>
      </c>
      <c r="T7" s="50" t="str">
        <f t="shared" si="10"/>
        <v>無</v>
      </c>
      <c r="U7" s="51">
        <f t="shared" si="10"/>
        <v>1366</v>
      </c>
      <c r="V7" s="51">
        <f t="shared" si="10"/>
        <v>50</v>
      </c>
      <c r="W7" s="51">
        <f t="shared" si="10"/>
        <v>0</v>
      </c>
      <c r="X7" s="50" t="str">
        <f t="shared" si="10"/>
        <v>無</v>
      </c>
      <c r="Y7" s="52">
        <f>Y8</f>
        <v>155.5</v>
      </c>
      <c r="Z7" s="52">
        <f t="shared" ref="Z7:AH7" si="11">Z8</f>
        <v>104</v>
      </c>
      <c r="AA7" s="52">
        <f t="shared" si="11"/>
        <v>101.2</v>
      </c>
      <c r="AB7" s="52">
        <f t="shared" si="11"/>
        <v>88.3</v>
      </c>
      <c r="AC7" s="52">
        <f t="shared" si="11"/>
        <v>109.4</v>
      </c>
      <c r="AD7" s="52">
        <f t="shared" si="11"/>
        <v>754.2</v>
      </c>
      <c r="AE7" s="52">
        <f t="shared" si="11"/>
        <v>383.4</v>
      </c>
      <c r="AF7" s="52">
        <f t="shared" si="11"/>
        <v>338.4</v>
      </c>
      <c r="AG7" s="52">
        <f t="shared" si="11"/>
        <v>1268.9000000000001</v>
      </c>
      <c r="AH7" s="52">
        <f t="shared" si="11"/>
        <v>2085.8000000000002</v>
      </c>
      <c r="AI7" s="49"/>
      <c r="AJ7" s="52">
        <f>AJ8</f>
        <v>64.8</v>
      </c>
      <c r="AK7" s="52">
        <f t="shared" ref="AK7:AS7" si="12">AK8</f>
        <v>40</v>
      </c>
      <c r="AL7" s="52">
        <f t="shared" si="12"/>
        <v>33</v>
      </c>
      <c r="AM7" s="52">
        <f t="shared" si="12"/>
        <v>40.6</v>
      </c>
      <c r="AN7" s="52">
        <f t="shared" si="12"/>
        <v>45.6</v>
      </c>
      <c r="AO7" s="52">
        <f t="shared" si="12"/>
        <v>2</v>
      </c>
      <c r="AP7" s="52">
        <f t="shared" si="12"/>
        <v>10.199999999999999</v>
      </c>
      <c r="AQ7" s="52">
        <f t="shared" si="12"/>
        <v>5.0999999999999996</v>
      </c>
      <c r="AR7" s="52">
        <f t="shared" si="12"/>
        <v>1.9</v>
      </c>
      <c r="AS7" s="52">
        <f t="shared" si="12"/>
        <v>3</v>
      </c>
      <c r="AT7" s="49"/>
      <c r="AU7" s="53">
        <f>AU8</f>
        <v>63</v>
      </c>
      <c r="AV7" s="53">
        <f t="shared" ref="AV7:BD7" si="13">AV8</f>
        <v>25</v>
      </c>
      <c r="AW7" s="53">
        <f t="shared" si="13"/>
        <v>45</v>
      </c>
      <c r="AX7" s="53">
        <f t="shared" si="13"/>
        <v>78</v>
      </c>
      <c r="AY7" s="53">
        <f t="shared" si="13"/>
        <v>68</v>
      </c>
      <c r="AZ7" s="53">
        <f t="shared" si="13"/>
        <v>15</v>
      </c>
      <c r="BA7" s="53">
        <f t="shared" si="13"/>
        <v>407</v>
      </c>
      <c r="BB7" s="53">
        <f t="shared" si="13"/>
        <v>166</v>
      </c>
      <c r="BC7" s="53">
        <f t="shared" si="13"/>
        <v>18</v>
      </c>
      <c r="BD7" s="53">
        <f t="shared" si="13"/>
        <v>18</v>
      </c>
      <c r="BE7" s="51"/>
      <c r="BF7" s="52">
        <f>BF8</f>
        <v>35.700000000000003</v>
      </c>
      <c r="BG7" s="52">
        <f t="shared" ref="BG7:BO7" si="14">BG8</f>
        <v>-55</v>
      </c>
      <c r="BH7" s="52">
        <f t="shared" si="14"/>
        <v>1.2</v>
      </c>
      <c r="BI7" s="52">
        <f t="shared" si="14"/>
        <v>-13.2</v>
      </c>
      <c r="BJ7" s="52">
        <f t="shared" si="14"/>
        <v>8.6</v>
      </c>
      <c r="BK7" s="52">
        <f t="shared" si="14"/>
        <v>33.6</v>
      </c>
      <c r="BL7" s="52">
        <f t="shared" si="14"/>
        <v>-122.5</v>
      </c>
      <c r="BM7" s="52">
        <f t="shared" si="14"/>
        <v>8.5</v>
      </c>
      <c r="BN7" s="52">
        <f t="shared" si="14"/>
        <v>26.6</v>
      </c>
      <c r="BO7" s="52">
        <f t="shared" si="14"/>
        <v>36.5</v>
      </c>
      <c r="BP7" s="49"/>
      <c r="BQ7" s="53">
        <f>BQ8</f>
        <v>-86</v>
      </c>
      <c r="BR7" s="53">
        <f t="shared" ref="BR7:BZ7" si="15">BR8</f>
        <v>-707</v>
      </c>
      <c r="BS7" s="53">
        <f t="shared" si="15"/>
        <v>-337</v>
      </c>
      <c r="BT7" s="53">
        <f t="shared" si="15"/>
        <v>-515</v>
      </c>
      <c r="BU7" s="53">
        <f t="shared" si="15"/>
        <v>-357</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27059</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52</v>
      </c>
      <c r="DL7" s="52">
        <f t="shared" ref="DL7:DT7" si="17">DL8</f>
        <v>44</v>
      </c>
      <c r="DM7" s="52">
        <f t="shared" si="17"/>
        <v>42</v>
      </c>
      <c r="DN7" s="52">
        <f t="shared" si="17"/>
        <v>28</v>
      </c>
      <c r="DO7" s="52">
        <f t="shared" si="17"/>
        <v>36</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44458</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37</v>
      </c>
      <c r="S8" s="57" t="s">
        <v>123</v>
      </c>
      <c r="T8" s="57" t="s">
        <v>124</v>
      </c>
      <c r="U8" s="58">
        <v>1366</v>
      </c>
      <c r="V8" s="58">
        <v>50</v>
      </c>
      <c r="W8" s="58">
        <v>0</v>
      </c>
      <c r="X8" s="57" t="s">
        <v>124</v>
      </c>
      <c r="Y8" s="59">
        <v>155.5</v>
      </c>
      <c r="Z8" s="59">
        <v>104</v>
      </c>
      <c r="AA8" s="59">
        <v>101.2</v>
      </c>
      <c r="AB8" s="59">
        <v>88.3</v>
      </c>
      <c r="AC8" s="59">
        <v>109.4</v>
      </c>
      <c r="AD8" s="59">
        <v>754.2</v>
      </c>
      <c r="AE8" s="59">
        <v>383.4</v>
      </c>
      <c r="AF8" s="59">
        <v>338.4</v>
      </c>
      <c r="AG8" s="59">
        <v>1268.9000000000001</v>
      </c>
      <c r="AH8" s="59">
        <v>2085.8000000000002</v>
      </c>
      <c r="AI8" s="56">
        <v>1905.8</v>
      </c>
      <c r="AJ8" s="59">
        <v>64.8</v>
      </c>
      <c r="AK8" s="59">
        <v>40</v>
      </c>
      <c r="AL8" s="59">
        <v>33</v>
      </c>
      <c r="AM8" s="59">
        <v>40.6</v>
      </c>
      <c r="AN8" s="59">
        <v>45.6</v>
      </c>
      <c r="AO8" s="59">
        <v>2</v>
      </c>
      <c r="AP8" s="59">
        <v>10.199999999999999</v>
      </c>
      <c r="AQ8" s="59">
        <v>5.0999999999999996</v>
      </c>
      <c r="AR8" s="59">
        <v>1.9</v>
      </c>
      <c r="AS8" s="59">
        <v>3</v>
      </c>
      <c r="AT8" s="56">
        <v>3.9</v>
      </c>
      <c r="AU8" s="60">
        <v>63</v>
      </c>
      <c r="AV8" s="60">
        <v>25</v>
      </c>
      <c r="AW8" s="60">
        <v>45</v>
      </c>
      <c r="AX8" s="60">
        <v>78</v>
      </c>
      <c r="AY8" s="60">
        <v>68</v>
      </c>
      <c r="AZ8" s="60">
        <v>15</v>
      </c>
      <c r="BA8" s="60">
        <v>407</v>
      </c>
      <c r="BB8" s="60">
        <v>166</v>
      </c>
      <c r="BC8" s="60">
        <v>18</v>
      </c>
      <c r="BD8" s="60">
        <v>18</v>
      </c>
      <c r="BE8" s="60">
        <v>127</v>
      </c>
      <c r="BF8" s="59">
        <v>35.700000000000003</v>
      </c>
      <c r="BG8" s="59">
        <v>-55</v>
      </c>
      <c r="BH8" s="59">
        <v>1.2</v>
      </c>
      <c r="BI8" s="59">
        <v>-13.2</v>
      </c>
      <c r="BJ8" s="59">
        <v>8.6</v>
      </c>
      <c r="BK8" s="59">
        <v>33.6</v>
      </c>
      <c r="BL8" s="59">
        <v>-122.5</v>
      </c>
      <c r="BM8" s="59">
        <v>8.5</v>
      </c>
      <c r="BN8" s="59">
        <v>26.6</v>
      </c>
      <c r="BO8" s="59">
        <v>36.5</v>
      </c>
      <c r="BP8" s="56">
        <v>-55.6</v>
      </c>
      <c r="BQ8" s="60">
        <v>-86</v>
      </c>
      <c r="BR8" s="60">
        <v>-707</v>
      </c>
      <c r="BS8" s="60">
        <v>-337</v>
      </c>
      <c r="BT8" s="61">
        <v>-515</v>
      </c>
      <c r="BU8" s="61">
        <v>-357</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27059</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52</v>
      </c>
      <c r="DL8" s="59">
        <v>44</v>
      </c>
      <c r="DM8" s="59">
        <v>42</v>
      </c>
      <c r="DN8" s="59">
        <v>28</v>
      </c>
      <c r="DO8" s="59">
        <v>36</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拓真</cp:lastModifiedBy>
  <cp:lastPrinted>2025-01-31T04:10:05Z</cp:lastPrinted>
  <dcterms:created xsi:type="dcterms:W3CDTF">2024-12-19T01:02:30Z</dcterms:created>
  <dcterms:modified xsi:type="dcterms:W3CDTF">2025-03-12T01:51:23Z</dcterms:modified>
  <cp:category/>
</cp:coreProperties>
</file>