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506672\Desktop\"/>
    </mc:Choice>
  </mc:AlternateContent>
  <xr:revisionPtr revIDLastSave="0" documentId="8_{A75E9E46-69D9-44AB-8AE9-C1C0D031198C}" xr6:coauthVersionLast="47" xr6:coauthVersionMax="47" xr10:uidLastSave="{00000000-0000-0000-0000-000000000000}"/>
  <workbookProtection workbookAlgorithmName="SHA-512" workbookHashValue="ymr5SeWeFdIkUO+lvCyoOiyN1IbktORRSoRWiHw/PRW8PRDp3xKM1L8u0gi0uZRJBeISszhSuG0wTSnXvivSyQ==" workbookSaltValue="TibkDIkP2sVd+NAqd439I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LH32" i="4" s="1"/>
  <c r="DR7" i="5"/>
  <c r="DQ7" i="5"/>
  <c r="DP7" i="5"/>
  <c r="DO7" i="5"/>
  <c r="DN7" i="5"/>
  <c r="DM7" i="5"/>
  <c r="DL7" i="5"/>
  <c r="DK7" i="5"/>
  <c r="JC31" i="4" s="1"/>
  <c r="DI7" i="5"/>
  <c r="MI78" i="4" s="1"/>
  <c r="DH7" i="5"/>
  <c r="LT78" i="4" s="1"/>
  <c r="DG7" i="5"/>
  <c r="DF7" i="5"/>
  <c r="DE7" i="5"/>
  <c r="DD7" i="5"/>
  <c r="DC7" i="5"/>
  <c r="LT77" i="4" s="1"/>
  <c r="DB7" i="5"/>
  <c r="DA7" i="5"/>
  <c r="CZ7" i="5"/>
  <c r="CN7" i="5"/>
  <c r="CV76" i="4" s="1"/>
  <c r="CM7" i="5"/>
  <c r="CV67" i="4" s="1"/>
  <c r="BZ7" i="5"/>
  <c r="MA53" i="4" s="1"/>
  <c r="BY7" i="5"/>
  <c r="LH53" i="4" s="1"/>
  <c r="BX7" i="5"/>
  <c r="BW7" i="5"/>
  <c r="BV7" i="5"/>
  <c r="JC53" i="4" s="1"/>
  <c r="BU7" i="5"/>
  <c r="BT7" i="5"/>
  <c r="LH52" i="4" s="1"/>
  <c r="BS7" i="5"/>
  <c r="BR7" i="5"/>
  <c r="BQ7" i="5"/>
  <c r="BO7" i="5"/>
  <c r="HJ53" i="4" s="1"/>
  <c r="BN7" i="5"/>
  <c r="BM7" i="5"/>
  <c r="FX53" i="4" s="1"/>
  <c r="BL7" i="5"/>
  <c r="FE53" i="4" s="1"/>
  <c r="BK7" i="5"/>
  <c r="EL53" i="4" s="1"/>
  <c r="BJ7" i="5"/>
  <c r="BI7" i="5"/>
  <c r="BH7" i="5"/>
  <c r="FX52" i="4" s="1"/>
  <c r="BG7" i="5"/>
  <c r="BF7" i="5"/>
  <c r="EL52" i="4" s="1"/>
  <c r="BD7" i="5"/>
  <c r="CS53" i="4" s="1"/>
  <c r="BC7" i="5"/>
  <c r="BB7" i="5"/>
  <c r="BG53" i="4" s="1"/>
  <c r="BA7" i="5"/>
  <c r="AN53" i="4" s="1"/>
  <c r="AZ7" i="5"/>
  <c r="U53" i="4" s="1"/>
  <c r="AY7" i="5"/>
  <c r="CS52" i="4" s="1"/>
  <c r="AX7" i="5"/>
  <c r="AW7" i="5"/>
  <c r="AV7" i="5"/>
  <c r="AN52" i="4" s="1"/>
  <c r="AU7" i="5"/>
  <c r="AS7" i="5"/>
  <c r="AR7" i="5"/>
  <c r="GQ32" i="4" s="1"/>
  <c r="AQ7" i="5"/>
  <c r="FX32" i="4" s="1"/>
  <c r="AP7" i="5"/>
  <c r="FE32" i="4" s="1"/>
  <c r="AO7" i="5"/>
  <c r="EL32" i="4" s="1"/>
  <c r="AN7" i="5"/>
  <c r="HJ31" i="4" s="1"/>
  <c r="AM7" i="5"/>
  <c r="GQ31" i="4" s="1"/>
  <c r="AL7" i="5"/>
  <c r="FX31" i="4" s="1"/>
  <c r="AK7" i="5"/>
  <c r="FE31" i="4" s="1"/>
  <c r="AJ7" i="5"/>
  <c r="AH7" i="5"/>
  <c r="AG7" i="5"/>
  <c r="AF7" i="5"/>
  <c r="BG32" i="4" s="1"/>
  <c r="AE7" i="5"/>
  <c r="AD7" i="5"/>
  <c r="AC7" i="5"/>
  <c r="AB7" i="5"/>
  <c r="BZ31" i="4" s="1"/>
  <c r="AA7" i="5"/>
  <c r="BG31" i="4" s="1"/>
  <c r="Z7" i="5"/>
  <c r="AN31" i="4" s="1"/>
  <c r="Y7" i="5"/>
  <c r="U31" i="4" s="1"/>
  <c r="X7" i="5"/>
  <c r="W7" i="5"/>
  <c r="V7" i="5"/>
  <c r="HX10" i="4" s="1"/>
  <c r="U7" i="5"/>
  <c r="T7" i="5"/>
  <c r="S7" i="5"/>
  <c r="R7" i="5"/>
  <c r="DU10" i="4" s="1"/>
  <c r="Q7" i="5"/>
  <c r="P7" i="5"/>
  <c r="O7" i="5"/>
  <c r="B10" i="4" s="1"/>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KO53" i="4"/>
  <c r="JV53" i="4"/>
  <c r="GQ53" i="4"/>
  <c r="BZ53" i="4"/>
  <c r="MA52" i="4"/>
  <c r="KO52" i="4"/>
  <c r="JV52" i="4"/>
  <c r="JC52" i="4"/>
  <c r="HJ52" i="4"/>
  <c r="GQ52" i="4"/>
  <c r="FE52" i="4"/>
  <c r="BZ52" i="4"/>
  <c r="BG52" i="4"/>
  <c r="U52" i="4"/>
  <c r="MA32" i="4"/>
  <c r="KO32" i="4"/>
  <c r="JV32" i="4"/>
  <c r="JC32" i="4"/>
  <c r="HJ32" i="4"/>
  <c r="CS32" i="4"/>
  <c r="BZ32" i="4"/>
  <c r="AN32" i="4"/>
  <c r="U32" i="4"/>
  <c r="MA31" i="4"/>
  <c r="LH31" i="4"/>
  <c r="KO31" i="4"/>
  <c r="JV31" i="4"/>
  <c r="EL31" i="4"/>
  <c r="CS31" i="4"/>
  <c r="LJ10" i="4"/>
  <c r="JQ10" i="4"/>
  <c r="CF10" i="4"/>
  <c r="LJ8" i="4"/>
  <c r="JQ8" i="4"/>
  <c r="HX8" i="4"/>
  <c r="CF8" i="4"/>
  <c r="AQ8" i="4"/>
  <c r="IT76" i="4" l="1"/>
  <c r="CS51" i="4"/>
  <c r="HJ30" i="4"/>
  <c r="CS30" i="4"/>
  <c r="BZ76" i="4"/>
  <c r="MA51" i="4"/>
  <c r="MI76" i="4"/>
  <c r="HJ51" i="4"/>
  <c r="MA30" i="4"/>
  <c r="C11" i="5"/>
  <c r="D11" i="5"/>
  <c r="E11" i="5"/>
  <c r="B11" i="5"/>
  <c r="AV76" i="4" l="1"/>
  <c r="KO51" i="4"/>
  <c r="LE76" i="4"/>
  <c r="FX51" i="4"/>
  <c r="KO30" i="4"/>
  <c r="HP76" i="4"/>
  <c r="BG51" i="4"/>
  <c r="FX30" i="4"/>
  <c r="BG30" i="4"/>
  <c r="LT76" i="4"/>
  <c r="GQ51" i="4"/>
  <c r="LH30" i="4"/>
  <c r="IE76" i="4"/>
  <c r="BZ51" i="4"/>
  <c r="GQ30" i="4"/>
  <c r="BZ30" i="4"/>
  <c r="BK76" i="4"/>
  <c r="LH51"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<sst xmlns="http://schemas.openxmlformats.org/spreadsheetml/2006/main" count="278" uniqueCount="137">
  <si>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</si>
  <si>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</si>
  <si>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</si>
  <si>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</si>
  <si>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</si>
  <si>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</si>
  <si>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</si>
  <si>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</si>
  <si>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</si>
  <si>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</si>
  <si>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</si>
  <si>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</si>
  <si>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</si>
  <si>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</si>
  <si>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</si>
  <si>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</si>
  <si>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</si>
  <si>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</si>
  <si>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</si>
  <si>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</si>
  <si>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</si>
  <si>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</si>
  <si>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</si>
  <si>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</si>
  <si>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</si>
  <si>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</si>
  <si>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</si>
  <si>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</si>
  <si>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</si>
  <si>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</si>
  <si>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</si>
  <si>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</si>
  <si>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</si>
  <si>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</si>
  <si>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</si>
  <si>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</si>
  <si>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</si>
  <si>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</si>
  <si>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</si>
  <si>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</si>
  <si>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</si>
  <si>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</si>
  <si>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</si>
  <si>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</si>
  <si>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</si>
  <si>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</si>
  <si>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</si>
  <si>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</si>
  <si>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</si>
  <si>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</si>
  <si>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</si>
  <si>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</si>
  <si>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</si>
  <si>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</si>
  <si>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</si>
  <si>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</si>
  <si>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</si>
  <si>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</si>
  <si>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</si>
  <si>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</si>
  <si>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</si>
  <si>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</si>
  <si>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</si>
  <si>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</si>
  <si>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</si>
  <si>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</si>
  <si>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</si>
  <si>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</si>
  <si>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</si>
  <si>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</si>
  <si>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</si>
  <si>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</si>
  <si>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</si>
  <si>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</si>
  <si>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</si>
  <si>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</si>
  <si>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</si>
  <si>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</si>
  <si>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</si>
  <si>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</si>
  <si>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</si>
  <si>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</si>
  <si>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</si>
  <si>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</si>
  <si>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</si>
  <si>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</si>
  <si>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</si>
  <si>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</si>
  <si>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</si>
  <si>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</si>
  <si>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</si>
  <si>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</si>
  <si>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</si>
  <si>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</si>
  <si>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</si>
  <si>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</si>
  <si>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</si>
  <si>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</si>
  <si>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</si>
  <si>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</si>
  <si>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</si>
  <si>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当該値(N-3)</t>
    <phoneticPr fontId="5"/>
  </si>
  <si>
    <t>当該値(N-2)</t>
    <phoneticPr fontId="5"/>
  </si>
  <si>
    <t>当該値(N)</t>
    <phoneticPr fontId="5"/>
  </si>
  <si>
    <t>当該値(N-4)</t>
    <phoneticPr fontId="5"/>
  </si>
  <si>
    <t>当該値(N-2)</t>
    <phoneticPr fontId="5"/>
  </si>
  <si>
    <t>当該値(N-1)</t>
    <phoneticPr fontId="5"/>
  </si>
  <si>
    <t>当該値(N)</t>
    <phoneticPr fontId="5"/>
  </si>
  <si>
    <t>当該値(N-4)</t>
    <phoneticPr fontId="5"/>
  </si>
  <si>
    <t>当該値(N-1)</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</si>
  <si>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</si>
  <si>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</si>
  <si>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</si>
  <si>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</si>
  <si>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</si>
  <si>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</si>
  <si>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宮城県　加美町</t>
  </si>
  <si>
    <t>町営西町駐車場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</si>
  <si>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</si>
  <si>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</si>
  <si>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</si>
  <si>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</si>
  <si>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</si>
  <si>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</si>
  <si>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</si>
  <si>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</si>
  <si>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</si>
  <si>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</si>
  <si>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</si>
  <si>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</si>
  <si>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</si>
  <si>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</si>
  <si>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</si>
  <si>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敷地の地価は算出されているが、有形固定資産減価償却や設備投資見込み額を算出する数値がないことから、資産全体の価値は不明である。商店街利用者向けの駐車場ではあるが、今後、商店街空き店舗活用や整備と併せて、駐車場のあり方や活用方法を検討していく必要がある。</t>
    <rPh sb="0" eb="2">
      <t>シキチ</t>
    </rPh>
    <rPh sb="3" eb="5">
      <t>チカ</t>
    </rPh>
    <rPh sb="6" eb="8">
      <t>サンシュツ</t>
    </rPh>
    <rPh sb="15" eb="25">
      <t>ユウケイコテイシサンゲンカショウキャク</t>
    </rPh>
    <rPh sb="26" eb="28">
      <t>セツビ</t>
    </rPh>
    <rPh sb="28" eb="32">
      <t>トウシミコ</t>
    </rPh>
    <rPh sb="33" eb="34">
      <t>ガク</t>
    </rPh>
    <rPh sb="35" eb="37">
      <t>サンシュツ</t>
    </rPh>
    <rPh sb="39" eb="41">
      <t>スウチ</t>
    </rPh>
    <rPh sb="49" eb="53">
      <t>シサンゼンタイ</t>
    </rPh>
    <rPh sb="54" eb="56">
      <t>カチ</t>
    </rPh>
    <rPh sb="57" eb="59">
      <t>フメイ</t>
    </rPh>
    <rPh sb="63" eb="70">
      <t>ショウテンガイリヨウシャム</t>
    </rPh>
    <rPh sb="72" eb="75">
      <t>チュウシャジョウ</t>
    </rPh>
    <rPh sb="81" eb="83">
      <t>コンゴ</t>
    </rPh>
    <rPh sb="84" eb="87">
      <t>ショウテンガイ</t>
    </rPh>
    <rPh sb="87" eb="88">
      <t>ア</t>
    </rPh>
    <rPh sb="89" eb="93">
      <t>テンポカツヨウ</t>
    </rPh>
    <rPh sb="94" eb="96">
      <t>セイビ</t>
    </rPh>
    <rPh sb="97" eb="98">
      <t>アワ</t>
    </rPh>
    <rPh sb="101" eb="104">
      <t>チュウシャジョウ</t>
    </rPh>
    <rPh sb="107" eb="108">
      <t>カタ</t>
    </rPh>
    <rPh sb="109" eb="111">
      <t>カツヨウ</t>
    </rPh>
    <rPh sb="111" eb="113">
      <t>ホウホウ</t>
    </rPh>
    <rPh sb="114" eb="116">
      <t>ケントウ</t>
    </rPh>
    <rPh sb="120" eb="122">
      <t>ヒツヨウ</t>
    </rPh>
    <phoneticPr fontId="5"/>
  </si>
  <si>
    <t>現状として駐車場設備の老朽化による更新や修繕料の増加や各維持費の増加による費用負担増に対し、商店街の店舗減に伴う利用者数の減少による収益の減となっている。これは今後さらに顕著になるものと推測される。商店街活性化の為には必要な施設ではあるが、現在の料金体系での収益増加は難しいことから独自採算を目指した新たな料金体系や駐車場のあり方を検討していく必要がある。</t>
    <rPh sb="0" eb="2">
      <t>ゲンジョウ</t>
    </rPh>
    <rPh sb="5" eb="8">
      <t>チュウシャジョウ</t>
    </rPh>
    <rPh sb="8" eb="10">
      <t>セツビ</t>
    </rPh>
    <rPh sb="11" eb="14">
      <t>ロウキュウカ</t>
    </rPh>
    <rPh sb="17" eb="19">
      <t>コウシン</t>
    </rPh>
    <rPh sb="20" eb="23">
      <t>シュウゼンリョウ</t>
    </rPh>
    <rPh sb="24" eb="26">
      <t>ゾウカ</t>
    </rPh>
    <rPh sb="27" eb="28">
      <t>カク</t>
    </rPh>
    <rPh sb="28" eb="31">
      <t>イジヒ</t>
    </rPh>
    <rPh sb="32" eb="34">
      <t>ゾウカ</t>
    </rPh>
    <rPh sb="37" eb="39">
      <t>ヒヨウ</t>
    </rPh>
    <rPh sb="39" eb="41">
      <t>フタン</t>
    </rPh>
    <rPh sb="41" eb="42">
      <t>ゾウ</t>
    </rPh>
    <rPh sb="43" eb="44">
      <t>タイ</t>
    </rPh>
    <rPh sb="46" eb="49">
      <t>ショウテンガイ</t>
    </rPh>
    <rPh sb="50" eb="52">
      <t>テンポ</t>
    </rPh>
    <rPh sb="52" eb="53">
      <t>ゲン</t>
    </rPh>
    <rPh sb="54" eb="55">
      <t>トモナ</t>
    </rPh>
    <rPh sb="56" eb="60">
      <t>リヨウシャスウ</t>
    </rPh>
    <rPh sb="61" eb="63">
      <t>ゲンショウ</t>
    </rPh>
    <rPh sb="66" eb="68">
      <t>シュウエキ</t>
    </rPh>
    <rPh sb="69" eb="70">
      <t>ゲン</t>
    </rPh>
    <rPh sb="80" eb="82">
      <t>コンゴ</t>
    </rPh>
    <rPh sb="85" eb="87">
      <t>ケンチョ</t>
    </rPh>
    <rPh sb="93" eb="95">
      <t>スイソク</t>
    </rPh>
    <rPh sb="99" eb="102">
      <t>ショウテンガイ</t>
    </rPh>
    <rPh sb="102" eb="105">
      <t>カッセイカ</t>
    </rPh>
    <rPh sb="106" eb="107">
      <t>タメ</t>
    </rPh>
    <rPh sb="109" eb="111">
      <t>ヒツヨウ</t>
    </rPh>
    <rPh sb="112" eb="114">
      <t>シセツ</t>
    </rPh>
    <rPh sb="120" eb="122">
      <t>ゲンザイ</t>
    </rPh>
    <rPh sb="123" eb="127">
      <t>リョウキンタイケイ</t>
    </rPh>
    <rPh sb="129" eb="131">
      <t>シュウエキ</t>
    </rPh>
    <rPh sb="131" eb="133">
      <t>ゾウカ</t>
    </rPh>
    <rPh sb="134" eb="135">
      <t>ムズカ</t>
    </rPh>
    <rPh sb="141" eb="145">
      <t>ドクジサイサン</t>
    </rPh>
    <rPh sb="146" eb="148">
      <t>メザ</t>
    </rPh>
    <rPh sb="150" eb="151">
      <t>アラ</t>
    </rPh>
    <rPh sb="153" eb="157">
      <t>リョウキンタイケイ</t>
    </rPh>
    <rPh sb="158" eb="161">
      <t>チュウシャジョウ</t>
    </rPh>
    <rPh sb="164" eb="165">
      <t>カタ</t>
    </rPh>
    <rPh sb="166" eb="168">
      <t>ケントウ</t>
    </rPh>
    <rPh sb="172" eb="174">
      <t>ヒツヨウ</t>
    </rPh>
    <phoneticPr fontId="5"/>
  </si>
  <si>
    <t>収益的収支比率は、令和６年度は令和５年度に比べ増加した。当該値が100％を上回ったものの、他会計補助金比率は令和５年度より増加しており、一般会計からの繰入金等頼みの経営となっていることは依然として変わっていない。限られた財源の中で、他会計からの補助のあり方については引き続き検討する必要がある。
令和５年度と比べ稼働率が減少したため駐車場台数一台当たりの他会計補助金額が増加しており、依然として平均値より高い数値となっている。</t>
    <rPh sb="0" eb="3">
      <t>シュウエキテキ</t>
    </rPh>
    <rPh sb="3" eb="5">
      <t>シュウシ</t>
    </rPh>
    <rPh sb="5" eb="7">
      <t>ヒリツ</t>
    </rPh>
    <rPh sb="9" eb="11">
      <t>レイワ</t>
    </rPh>
    <rPh sb="12" eb="14">
      <t>ネンド</t>
    </rPh>
    <rPh sb="15" eb="17">
      <t>レイワ</t>
    </rPh>
    <rPh sb="18" eb="20">
      <t>ネンド</t>
    </rPh>
    <rPh sb="21" eb="22">
      <t>クラ</t>
    </rPh>
    <rPh sb="23" eb="25">
      <t>ゾウカ</t>
    </rPh>
    <rPh sb="28" eb="31">
      <t>トウガイチ</t>
    </rPh>
    <rPh sb="37" eb="39">
      <t>ウワマワ</t>
    </rPh>
    <rPh sb="45" eb="46">
      <t>ホカ</t>
    </rPh>
    <rPh sb="46" eb="48">
      <t>カイケイ</t>
    </rPh>
    <rPh sb="48" eb="51">
      <t>ホジョキン</t>
    </rPh>
    <rPh sb="51" eb="53">
      <t>ヒリツ</t>
    </rPh>
    <rPh sb="54" eb="56">
      <t>レイワ</t>
    </rPh>
    <rPh sb="57" eb="59">
      <t>ネンド</t>
    </rPh>
    <rPh sb="61" eb="63">
      <t>ゾウカ</t>
    </rPh>
    <rPh sb="68" eb="72">
      <t>イッパンカイケイ</t>
    </rPh>
    <rPh sb="75" eb="78">
      <t>クリイレキン</t>
    </rPh>
    <rPh sb="78" eb="79">
      <t>トウ</t>
    </rPh>
    <rPh sb="79" eb="80">
      <t>タノ</t>
    </rPh>
    <rPh sb="82" eb="84">
      <t>ケイエイ</t>
    </rPh>
    <rPh sb="93" eb="95">
      <t>イゼン</t>
    </rPh>
    <rPh sb="98" eb="99">
      <t>カ</t>
    </rPh>
    <rPh sb="106" eb="107">
      <t>カギ</t>
    </rPh>
    <rPh sb="110" eb="112">
      <t>ザイゲン</t>
    </rPh>
    <rPh sb="113" eb="114">
      <t>ナカ</t>
    </rPh>
    <rPh sb="116" eb="119">
      <t>タカイケイ</t>
    </rPh>
    <rPh sb="122" eb="124">
      <t>ホジョ</t>
    </rPh>
    <rPh sb="127" eb="128">
      <t>カタ</t>
    </rPh>
    <rPh sb="133" eb="134">
      <t>ヒ</t>
    </rPh>
    <rPh sb="135" eb="136">
      <t>ツヅ</t>
    </rPh>
    <rPh sb="137" eb="139">
      <t>ケントウ</t>
    </rPh>
    <rPh sb="141" eb="143">
      <t>ヒツヨウ</t>
    </rPh>
    <rPh sb="148" eb="150">
      <t>レイワ</t>
    </rPh>
    <rPh sb="151" eb="153">
      <t>ネンド</t>
    </rPh>
    <rPh sb="154" eb="155">
      <t>クラ</t>
    </rPh>
    <rPh sb="156" eb="159">
      <t>カドウリツ</t>
    </rPh>
    <rPh sb="160" eb="162">
      <t>ゲンショウ</t>
    </rPh>
    <rPh sb="166" eb="169">
      <t>チュウシャジョウ</t>
    </rPh>
    <rPh sb="169" eb="171">
      <t>ダイスウ</t>
    </rPh>
    <rPh sb="171" eb="174">
      <t>イチダイア</t>
    </rPh>
    <rPh sb="177" eb="180">
      <t>タカイケイ</t>
    </rPh>
    <rPh sb="180" eb="184">
      <t>ホジョキンガク</t>
    </rPh>
    <rPh sb="185" eb="187">
      <t>ゾウカ</t>
    </rPh>
    <rPh sb="192" eb="194">
      <t>イゼン</t>
    </rPh>
    <rPh sb="197" eb="200">
      <t>ヘイキンチ</t>
    </rPh>
    <rPh sb="202" eb="203">
      <t>タカ</t>
    </rPh>
    <rPh sb="204" eb="206">
      <t>スウチ</t>
    </rPh>
    <phoneticPr fontId="5"/>
  </si>
  <si>
    <t>商店街のイベント再開により稼働率は令和５年度は微増したが、６年度はまた減少した。数値としても依然として低い値を示している。減少しながらも一定の稼働率を保っているということは特定の固定層が利用しており、従来想定している不特定多数利用者による入れ替わりの利用とは異なった形となっていると推測する。</t>
    <rPh sb="0" eb="3">
      <t>ショウテンガイ</t>
    </rPh>
    <rPh sb="8" eb="10">
      <t>サイカイ</t>
    </rPh>
    <rPh sb="13" eb="16">
      <t>カドウリツ</t>
    </rPh>
    <rPh sb="17" eb="19">
      <t>レイワ</t>
    </rPh>
    <rPh sb="20" eb="22">
      <t>ネンド</t>
    </rPh>
    <rPh sb="23" eb="25">
      <t>ビゾウ</t>
    </rPh>
    <rPh sb="35" eb="37">
      <t>ゲンショウ</t>
    </rPh>
    <rPh sb="40" eb="42">
      <t>スウチ</t>
    </rPh>
    <rPh sb="46" eb="48">
      <t>イゼン</t>
    </rPh>
    <rPh sb="51" eb="52">
      <t>ヒク</t>
    </rPh>
    <rPh sb="53" eb="54">
      <t>アタイ</t>
    </rPh>
    <rPh sb="55" eb="56">
      <t>シメ</t>
    </rPh>
    <rPh sb="61" eb="63">
      <t>ゲンショウ</t>
    </rPh>
    <rPh sb="68" eb="70">
      <t>イッテイ</t>
    </rPh>
    <rPh sb="71" eb="74">
      <t>カドウリツ</t>
    </rPh>
    <rPh sb="75" eb="76">
      <t>タモ</t>
    </rPh>
    <rPh sb="86" eb="88">
      <t>トクテイ</t>
    </rPh>
    <rPh sb="89" eb="92">
      <t>コテイソウ</t>
    </rPh>
    <rPh sb="93" eb="95">
      <t>リヨウ</t>
    </rPh>
    <rPh sb="100" eb="102">
      <t>ジュウライ</t>
    </rPh>
    <rPh sb="102" eb="104">
      <t>ソウテイ</t>
    </rPh>
    <rPh sb="108" eb="113">
      <t>フトクテイタスウ</t>
    </rPh>
    <rPh sb="113" eb="116">
      <t>リヨウシャ</t>
    </rPh>
    <rPh sb="119" eb="120">
      <t>イ</t>
    </rPh>
    <rPh sb="121" eb="122">
      <t>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</si>
</sst>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104</c:v>
                </c:pt>
                <c:pt idx="1">
                  <c:v>101.2</c:v>
                </c:pt>
                <c:pt idx="2">
                  <c:v>88.3</c:v>
                </c:pt>
                <c:pt idx="3">
                  <c:v>109.4</c:v>
                </c:pt>
                <c:pt idx="4">
                  <c:v>110.5</c:v>
                </c:pt>
              </c:numCache>
            </c:numRef>
          </c:val>
          <c:extLst>
            <c:ext xmlns:c16="http://schemas.microsoft.com/office/drawing/2014/chart" uri="{C3380CC4-5D6E-409C-BE32-E72D297353CC}">
              <c16:uniqueId val="{00000000-F9DC-4D8A-92AE-BE8C39D726B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F9DC-4D8A-92AE-BE8C39D726B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9E1-4E70-AC62-B20F573D1A7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69E1-4E70-AC62-B20F573D1A7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CA7-4984-93E4-2E9395A1337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CA7-4984-93E4-2E9395A1337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218-4022-A199-1DFC68A6FD1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218-4022-A199-1DFC68A6FD1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40</c:v>
                </c:pt>
                <c:pt idx="1">
                  <c:v>33</c:v>
                </c:pt>
                <c:pt idx="2">
                  <c:v>40.6</c:v>
                </c:pt>
                <c:pt idx="3">
                  <c:v>45.6</c:v>
                </c:pt>
                <c:pt idx="4">
                  <c:v>59.2</c:v>
                </c:pt>
              </c:numCache>
            </c:numRef>
          </c:val>
          <c:extLst>
            <c:ext xmlns:c16="http://schemas.microsoft.com/office/drawing/2014/chart" uri="{C3380CC4-5D6E-409C-BE32-E72D297353CC}">
              <c16:uniqueId val="{00000000-3BFE-4ADC-91A6-E696E37603B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3BFE-4ADC-91A6-E696E37603B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25</c:v>
                </c:pt>
                <c:pt idx="1">
                  <c:v>45</c:v>
                </c:pt>
                <c:pt idx="2">
                  <c:v>78</c:v>
                </c:pt>
                <c:pt idx="3">
                  <c:v>68</c:v>
                </c:pt>
                <c:pt idx="4">
                  <c:v>112</c:v>
                </c:pt>
              </c:numCache>
            </c:numRef>
          </c:val>
          <c:extLst>
            <c:ext xmlns:c16="http://schemas.microsoft.com/office/drawing/2014/chart" uri="{C3380CC4-5D6E-409C-BE32-E72D297353CC}">
              <c16:uniqueId val="{00000000-B27F-4D76-9C33-7C6D60B9064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B27F-4D76-9C33-7C6D60B9064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44</c:v>
                </c:pt>
                <c:pt idx="1">
                  <c:v>42</c:v>
                </c:pt>
                <c:pt idx="2">
                  <c:v>28</c:v>
                </c:pt>
                <c:pt idx="3">
                  <c:v>36</c:v>
                </c:pt>
                <c:pt idx="4">
                  <c:v>28</c:v>
                </c:pt>
              </c:numCache>
            </c:numRef>
          </c:val>
          <c:extLst>
            <c:ext xmlns:c16="http://schemas.microsoft.com/office/drawing/2014/chart" uri="{C3380CC4-5D6E-409C-BE32-E72D297353CC}">
              <c16:uniqueId val="{00000000-B28D-4CCA-9603-685C8C802ED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B28D-4CCA-9603-685C8C802ED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c:v>
                </c:pt>
                <c:pt idx="1">
                  <c:v>1.2</c:v>
                </c:pt>
                <c:pt idx="2">
                  <c:v>-13.2</c:v>
                </c:pt>
                <c:pt idx="3">
                  <c:v>8.6</c:v>
                </c:pt>
                <c:pt idx="4">
                  <c:v>9.5</c:v>
                </c:pt>
              </c:numCache>
            </c:numRef>
          </c:val>
          <c:extLst>
            <c:ext xmlns:c16="http://schemas.microsoft.com/office/drawing/2014/chart" uri="{C3380CC4-5D6E-409C-BE32-E72D297353CC}">
              <c16:uniqueId val="{00000000-0283-492D-95F9-9B0994C4CD6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0283-492D-95F9-9B0994C4CD6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-707</c:v>
                </c:pt>
                <c:pt idx="1">
                  <c:v>-337</c:v>
                </c:pt>
                <c:pt idx="2">
                  <c:v>-515</c:v>
                </c:pt>
                <c:pt idx="3">
                  <c:v>-357</c:v>
                </c:pt>
                <c:pt idx="4">
                  <c:v>-476</c:v>
                </c:pt>
              </c:numCache>
            </c:numRef>
          </c:val>
          <c:extLst>
            <c:ext xmlns:c16="http://schemas.microsoft.com/office/drawing/2014/chart" uri="{C3380CC4-5D6E-409C-BE32-E72D297353CC}">
              <c16:uniqueId val="{00000000-7A23-4194-BDFD-B4415053481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7A23-4194-BDFD-B4415053481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宮城県加美町　町営西町駐車場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1366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104</v>
      </c>
      <c r="V31" s="116"/>
      <c r="W31" s="116"/>
      <c r="X31" s="116"/>
      <c r="Y31" s="116"/>
      <c r="Z31" s="116"/>
      <c r="AA31" s="116"/>
      <c r="AB31" s="116"/>
      <c r="AC31" s="116"/>
      <c r="AD31" s="116"/>
      <c r="AE31" s="116"/>
      <c r="AF31" s="116"/>
      <c r="AG31" s="116"/>
      <c r="AH31" s="116"/>
      <c r="AI31" s="116"/>
      <c r="AJ31" s="116"/>
      <c r="AK31" s="116"/>
      <c r="AL31" s="116"/>
      <c r="AM31" s="116"/>
      <c r="AN31" s="116">
        <f>データ!Z7</f>
        <v>101.2</v>
      </c>
      <c r="AO31" s="116"/>
      <c r="AP31" s="116"/>
      <c r="AQ31" s="116"/>
      <c r="AR31" s="116"/>
      <c r="AS31" s="116"/>
      <c r="AT31" s="116"/>
      <c r="AU31" s="116"/>
      <c r="AV31" s="116"/>
      <c r="AW31" s="116"/>
      <c r="AX31" s="116"/>
      <c r="AY31" s="116"/>
      <c r="AZ31" s="116"/>
      <c r="BA31" s="116"/>
      <c r="BB31" s="116"/>
      <c r="BC31" s="116"/>
      <c r="BD31" s="116"/>
      <c r="BE31" s="116"/>
      <c r="BF31" s="116"/>
      <c r="BG31" s="116">
        <f>データ!AA7</f>
        <v>88.3</v>
      </c>
      <c r="BH31" s="116"/>
      <c r="BI31" s="116"/>
      <c r="BJ31" s="116"/>
      <c r="BK31" s="116"/>
      <c r="BL31" s="116"/>
      <c r="BM31" s="116"/>
      <c r="BN31" s="116"/>
      <c r="BO31" s="116"/>
      <c r="BP31" s="116"/>
      <c r="BQ31" s="116"/>
      <c r="BR31" s="116"/>
      <c r="BS31" s="116"/>
      <c r="BT31" s="116"/>
      <c r="BU31" s="116"/>
      <c r="BV31" s="116"/>
      <c r="BW31" s="116"/>
      <c r="BX31" s="116"/>
      <c r="BY31" s="116"/>
      <c r="BZ31" s="116">
        <f>データ!AB7</f>
        <v>109.4</v>
      </c>
      <c r="CA31" s="116"/>
      <c r="CB31" s="116"/>
      <c r="CC31" s="116"/>
      <c r="CD31" s="116"/>
      <c r="CE31" s="116"/>
      <c r="CF31" s="116"/>
      <c r="CG31" s="116"/>
      <c r="CH31" s="116"/>
      <c r="CI31" s="116"/>
      <c r="CJ31" s="116"/>
      <c r="CK31" s="116"/>
      <c r="CL31" s="116"/>
      <c r="CM31" s="116"/>
      <c r="CN31" s="116"/>
      <c r="CO31" s="116"/>
      <c r="CP31" s="116"/>
      <c r="CQ31" s="116"/>
      <c r="CR31" s="116"/>
      <c r="CS31" s="116">
        <f>データ!AC7</f>
        <v>110.5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40</v>
      </c>
      <c r="EM31" s="116"/>
      <c r="EN31" s="116"/>
      <c r="EO31" s="116"/>
      <c r="EP31" s="116"/>
      <c r="EQ31" s="116"/>
      <c r="ER31" s="116"/>
      <c r="ES31" s="116"/>
      <c r="ET31" s="116"/>
      <c r="EU31" s="116"/>
      <c r="EV31" s="116"/>
      <c r="EW31" s="116"/>
      <c r="EX31" s="116"/>
      <c r="EY31" s="116"/>
      <c r="EZ31" s="116"/>
      <c r="FA31" s="116"/>
      <c r="FB31" s="116"/>
      <c r="FC31" s="116"/>
      <c r="FD31" s="116"/>
      <c r="FE31" s="116">
        <f>データ!AK7</f>
        <v>33</v>
      </c>
      <c r="FF31" s="116"/>
      <c r="FG31" s="116"/>
      <c r="FH31" s="116"/>
      <c r="FI31" s="116"/>
      <c r="FJ31" s="116"/>
      <c r="FK31" s="116"/>
      <c r="FL31" s="116"/>
      <c r="FM31" s="116"/>
      <c r="FN31" s="116"/>
      <c r="FO31" s="116"/>
      <c r="FP31" s="116"/>
      <c r="FQ31" s="116"/>
      <c r="FR31" s="116"/>
      <c r="FS31" s="116"/>
      <c r="FT31" s="116"/>
      <c r="FU31" s="116"/>
      <c r="FV31" s="116"/>
      <c r="FW31" s="116"/>
      <c r="FX31" s="116">
        <f>データ!AL7</f>
        <v>40.6</v>
      </c>
      <c r="FY31" s="116"/>
      <c r="FZ31" s="116"/>
      <c r="GA31" s="116"/>
      <c r="GB31" s="116"/>
      <c r="GC31" s="116"/>
      <c r="GD31" s="116"/>
      <c r="GE31" s="116"/>
      <c r="GF31" s="116"/>
      <c r="GG31" s="116"/>
      <c r="GH31" s="116"/>
      <c r="GI31" s="116"/>
      <c r="GJ31" s="116"/>
      <c r="GK31" s="116"/>
      <c r="GL31" s="116"/>
      <c r="GM31" s="116"/>
      <c r="GN31" s="116"/>
      <c r="GO31" s="116"/>
      <c r="GP31" s="116"/>
      <c r="GQ31" s="116">
        <f>データ!AM7</f>
        <v>45.6</v>
      </c>
      <c r="GR31" s="116"/>
      <c r="GS31" s="116"/>
      <c r="GT31" s="116"/>
      <c r="GU31" s="116"/>
      <c r="GV31" s="116"/>
      <c r="GW31" s="116"/>
      <c r="GX31" s="116"/>
      <c r="GY31" s="116"/>
      <c r="GZ31" s="116"/>
      <c r="HA31" s="116"/>
      <c r="HB31" s="116"/>
      <c r="HC31" s="116"/>
      <c r="HD31" s="116"/>
      <c r="HE31" s="116"/>
      <c r="HF31" s="116"/>
      <c r="HG31" s="116"/>
      <c r="HH31" s="116"/>
      <c r="HI31" s="116"/>
      <c r="HJ31" s="116">
        <f>データ!AN7</f>
        <v>59.2</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44</v>
      </c>
      <c r="JD31" s="111"/>
      <c r="JE31" s="111"/>
      <c r="JF31" s="111"/>
      <c r="JG31" s="111"/>
      <c r="JH31" s="111"/>
      <c r="JI31" s="111"/>
      <c r="JJ31" s="111"/>
      <c r="JK31" s="111"/>
      <c r="JL31" s="111"/>
      <c r="JM31" s="111"/>
      <c r="JN31" s="111"/>
      <c r="JO31" s="111"/>
      <c r="JP31" s="111"/>
      <c r="JQ31" s="111"/>
      <c r="JR31" s="111"/>
      <c r="JS31" s="111"/>
      <c r="JT31" s="111"/>
      <c r="JU31" s="112"/>
      <c r="JV31" s="110">
        <f>データ!DL7</f>
        <v>42</v>
      </c>
      <c r="JW31" s="111"/>
      <c r="JX31" s="111"/>
      <c r="JY31" s="111"/>
      <c r="JZ31" s="111"/>
      <c r="KA31" s="111"/>
      <c r="KB31" s="111"/>
      <c r="KC31" s="111"/>
      <c r="KD31" s="111"/>
      <c r="KE31" s="111"/>
      <c r="KF31" s="111"/>
      <c r="KG31" s="111"/>
      <c r="KH31" s="111"/>
      <c r="KI31" s="111"/>
      <c r="KJ31" s="111"/>
      <c r="KK31" s="111"/>
      <c r="KL31" s="111"/>
      <c r="KM31" s="111"/>
      <c r="KN31" s="112"/>
      <c r="KO31" s="110">
        <f>データ!DM7</f>
        <v>28</v>
      </c>
      <c r="KP31" s="111"/>
      <c r="KQ31" s="111"/>
      <c r="KR31" s="111"/>
      <c r="KS31" s="111"/>
      <c r="KT31" s="111"/>
      <c r="KU31" s="111"/>
      <c r="KV31" s="111"/>
      <c r="KW31" s="111"/>
      <c r="KX31" s="111"/>
      <c r="KY31" s="111"/>
      <c r="KZ31" s="111"/>
      <c r="LA31" s="111"/>
      <c r="LB31" s="111"/>
      <c r="LC31" s="111"/>
      <c r="LD31" s="111"/>
      <c r="LE31" s="111"/>
      <c r="LF31" s="111"/>
      <c r="LG31" s="112"/>
      <c r="LH31" s="110">
        <f>データ!DN7</f>
        <v>36</v>
      </c>
      <c r="LI31" s="111"/>
      <c r="LJ31" s="111"/>
      <c r="LK31" s="111"/>
      <c r="LL31" s="111"/>
      <c r="LM31" s="111"/>
      <c r="LN31" s="111"/>
      <c r="LO31" s="111"/>
      <c r="LP31" s="111"/>
      <c r="LQ31" s="111"/>
      <c r="LR31" s="111"/>
      <c r="LS31" s="111"/>
      <c r="LT31" s="111"/>
      <c r="LU31" s="111"/>
      <c r="LV31" s="111"/>
      <c r="LW31" s="111"/>
      <c r="LX31" s="111"/>
      <c r="LY31" s="111"/>
      <c r="LZ31" s="112"/>
      <c r="MA31" s="110">
        <f>データ!DO7</f>
        <v>28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133</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25</v>
      </c>
      <c r="V52" s="123"/>
      <c r="W52" s="123"/>
      <c r="X52" s="123"/>
      <c r="Y52" s="123"/>
      <c r="Z52" s="123"/>
      <c r="AA52" s="123"/>
      <c r="AB52" s="123"/>
      <c r="AC52" s="123"/>
      <c r="AD52" s="123"/>
      <c r="AE52" s="123"/>
      <c r="AF52" s="123"/>
      <c r="AG52" s="123"/>
      <c r="AH52" s="123"/>
      <c r="AI52" s="123"/>
      <c r="AJ52" s="123"/>
      <c r="AK52" s="123"/>
      <c r="AL52" s="123"/>
      <c r="AM52" s="123"/>
      <c r="AN52" s="123">
        <f>データ!AV7</f>
        <v>45</v>
      </c>
      <c r="AO52" s="123"/>
      <c r="AP52" s="123"/>
      <c r="AQ52" s="123"/>
      <c r="AR52" s="123"/>
      <c r="AS52" s="123"/>
      <c r="AT52" s="123"/>
      <c r="AU52" s="123"/>
      <c r="AV52" s="123"/>
      <c r="AW52" s="123"/>
      <c r="AX52" s="123"/>
      <c r="AY52" s="123"/>
      <c r="AZ52" s="123"/>
      <c r="BA52" s="123"/>
      <c r="BB52" s="123"/>
      <c r="BC52" s="123"/>
      <c r="BD52" s="123"/>
      <c r="BE52" s="123"/>
      <c r="BF52" s="123"/>
      <c r="BG52" s="123">
        <f>データ!AW7</f>
        <v>78</v>
      </c>
      <c r="BH52" s="123"/>
      <c r="BI52" s="123"/>
      <c r="BJ52" s="123"/>
      <c r="BK52" s="123"/>
      <c r="BL52" s="123"/>
      <c r="BM52" s="123"/>
      <c r="BN52" s="123"/>
      <c r="BO52" s="123"/>
      <c r="BP52" s="123"/>
      <c r="BQ52" s="123"/>
      <c r="BR52" s="123"/>
      <c r="BS52" s="123"/>
      <c r="BT52" s="123"/>
      <c r="BU52" s="123"/>
      <c r="BV52" s="123"/>
      <c r="BW52" s="123"/>
      <c r="BX52" s="123"/>
      <c r="BY52" s="123"/>
      <c r="BZ52" s="123">
        <f>データ!AX7</f>
        <v>68</v>
      </c>
      <c r="CA52" s="123"/>
      <c r="CB52" s="123"/>
      <c r="CC52" s="123"/>
      <c r="CD52" s="123"/>
      <c r="CE52" s="123"/>
      <c r="CF52" s="123"/>
      <c r="CG52" s="123"/>
      <c r="CH52" s="123"/>
      <c r="CI52" s="123"/>
      <c r="CJ52" s="123"/>
      <c r="CK52" s="123"/>
      <c r="CL52" s="123"/>
      <c r="CM52" s="123"/>
      <c r="CN52" s="123"/>
      <c r="CO52" s="123"/>
      <c r="CP52" s="123"/>
      <c r="CQ52" s="123"/>
      <c r="CR52" s="123"/>
      <c r="CS52" s="123">
        <f>データ!AY7</f>
        <v>112</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-55</v>
      </c>
      <c r="EM52" s="116"/>
      <c r="EN52" s="116"/>
      <c r="EO52" s="116"/>
      <c r="EP52" s="116"/>
      <c r="EQ52" s="116"/>
      <c r="ER52" s="116"/>
      <c r="ES52" s="116"/>
      <c r="ET52" s="116"/>
      <c r="EU52" s="116"/>
      <c r="EV52" s="116"/>
      <c r="EW52" s="116"/>
      <c r="EX52" s="116"/>
      <c r="EY52" s="116"/>
      <c r="EZ52" s="116"/>
      <c r="FA52" s="116"/>
      <c r="FB52" s="116"/>
      <c r="FC52" s="116"/>
      <c r="FD52" s="116"/>
      <c r="FE52" s="116">
        <f>データ!BG7</f>
        <v>1.2</v>
      </c>
      <c r="FF52" s="116"/>
      <c r="FG52" s="116"/>
      <c r="FH52" s="116"/>
      <c r="FI52" s="116"/>
      <c r="FJ52" s="116"/>
      <c r="FK52" s="116"/>
      <c r="FL52" s="116"/>
      <c r="FM52" s="116"/>
      <c r="FN52" s="116"/>
      <c r="FO52" s="116"/>
      <c r="FP52" s="116"/>
      <c r="FQ52" s="116"/>
      <c r="FR52" s="116"/>
      <c r="FS52" s="116"/>
      <c r="FT52" s="116"/>
      <c r="FU52" s="116"/>
      <c r="FV52" s="116"/>
      <c r="FW52" s="116"/>
      <c r="FX52" s="116">
        <f>データ!BH7</f>
        <v>-13.2</v>
      </c>
      <c r="FY52" s="116"/>
      <c r="FZ52" s="116"/>
      <c r="GA52" s="116"/>
      <c r="GB52" s="116"/>
      <c r="GC52" s="116"/>
      <c r="GD52" s="116"/>
      <c r="GE52" s="116"/>
      <c r="GF52" s="116"/>
      <c r="GG52" s="116"/>
      <c r="GH52" s="116"/>
      <c r="GI52" s="116"/>
      <c r="GJ52" s="116"/>
      <c r="GK52" s="116"/>
      <c r="GL52" s="116"/>
      <c r="GM52" s="116"/>
      <c r="GN52" s="116"/>
      <c r="GO52" s="116"/>
      <c r="GP52" s="116"/>
      <c r="GQ52" s="116">
        <f>データ!BI7</f>
        <v>8.6</v>
      </c>
      <c r="GR52" s="116"/>
      <c r="GS52" s="116"/>
      <c r="GT52" s="116"/>
      <c r="GU52" s="116"/>
      <c r="GV52" s="116"/>
      <c r="GW52" s="116"/>
      <c r="GX52" s="116"/>
      <c r="GY52" s="116"/>
      <c r="GZ52" s="116"/>
      <c r="HA52" s="116"/>
      <c r="HB52" s="116"/>
      <c r="HC52" s="116"/>
      <c r="HD52" s="116"/>
      <c r="HE52" s="116"/>
      <c r="HF52" s="116"/>
      <c r="HG52" s="116"/>
      <c r="HH52" s="116"/>
      <c r="HI52" s="116"/>
      <c r="HJ52" s="116">
        <f>データ!BJ7</f>
        <v>9.5</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-707</v>
      </c>
      <c r="JD52" s="123"/>
      <c r="JE52" s="123"/>
      <c r="JF52" s="123"/>
      <c r="JG52" s="123"/>
      <c r="JH52" s="123"/>
      <c r="JI52" s="123"/>
      <c r="JJ52" s="123"/>
      <c r="JK52" s="123"/>
      <c r="JL52" s="123"/>
      <c r="JM52" s="123"/>
      <c r="JN52" s="123"/>
      <c r="JO52" s="123"/>
      <c r="JP52" s="123"/>
      <c r="JQ52" s="123"/>
      <c r="JR52" s="123"/>
      <c r="JS52" s="123"/>
      <c r="JT52" s="123"/>
      <c r="JU52" s="123"/>
      <c r="JV52" s="123">
        <f>データ!BR7</f>
        <v>-337</v>
      </c>
      <c r="JW52" s="123"/>
      <c r="JX52" s="123"/>
      <c r="JY52" s="123"/>
      <c r="JZ52" s="123"/>
      <c r="KA52" s="123"/>
      <c r="KB52" s="123"/>
      <c r="KC52" s="123"/>
      <c r="KD52" s="123"/>
      <c r="KE52" s="123"/>
      <c r="KF52" s="123"/>
      <c r="KG52" s="123"/>
      <c r="KH52" s="123"/>
      <c r="KI52" s="123"/>
      <c r="KJ52" s="123"/>
      <c r="KK52" s="123"/>
      <c r="KL52" s="123"/>
      <c r="KM52" s="123"/>
      <c r="KN52" s="123"/>
      <c r="KO52" s="123">
        <f>データ!BS7</f>
        <v>-515</v>
      </c>
      <c r="KP52" s="123"/>
      <c r="KQ52" s="123"/>
      <c r="KR52" s="123"/>
      <c r="KS52" s="123"/>
      <c r="KT52" s="123"/>
      <c r="KU52" s="123"/>
      <c r="KV52" s="123"/>
      <c r="KW52" s="123"/>
      <c r="KX52" s="123"/>
      <c r="KY52" s="123"/>
      <c r="KZ52" s="123"/>
      <c r="LA52" s="123"/>
      <c r="LB52" s="123"/>
      <c r="LC52" s="123"/>
      <c r="LD52" s="123"/>
      <c r="LE52" s="123"/>
      <c r="LF52" s="123"/>
      <c r="LG52" s="123"/>
      <c r="LH52" s="123">
        <f>データ!BT7</f>
        <v>-357</v>
      </c>
      <c r="LI52" s="123"/>
      <c r="LJ52" s="123"/>
      <c r="LK52" s="123"/>
      <c r="LL52" s="123"/>
      <c r="LM52" s="123"/>
      <c r="LN52" s="123"/>
      <c r="LO52" s="123"/>
      <c r="LP52" s="123"/>
      <c r="LQ52" s="123"/>
      <c r="LR52" s="123"/>
      <c r="LS52" s="123"/>
      <c r="LT52" s="123"/>
      <c r="LU52" s="123"/>
      <c r="LV52" s="123"/>
      <c r="LW52" s="123"/>
      <c r="LX52" s="123"/>
      <c r="LY52" s="123"/>
      <c r="LZ52" s="123"/>
      <c r="MA52" s="123">
        <f>データ!BU7</f>
        <v>-476</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407</v>
      </c>
      <c r="V53" s="123"/>
      <c r="W53" s="123"/>
      <c r="X53" s="123"/>
      <c r="Y53" s="123"/>
      <c r="Z53" s="123"/>
      <c r="AA53" s="123"/>
      <c r="AB53" s="123"/>
      <c r="AC53" s="123"/>
      <c r="AD53" s="123"/>
      <c r="AE53" s="123"/>
      <c r="AF53" s="123"/>
      <c r="AG53" s="123"/>
      <c r="AH53" s="123"/>
      <c r="AI53" s="123"/>
      <c r="AJ53" s="123"/>
      <c r="AK53" s="123"/>
      <c r="AL53" s="123"/>
      <c r="AM53" s="123"/>
      <c r="AN53" s="123">
        <f>データ!BA7</f>
        <v>166</v>
      </c>
      <c r="AO53" s="123"/>
      <c r="AP53" s="123"/>
      <c r="AQ53" s="123"/>
      <c r="AR53" s="123"/>
      <c r="AS53" s="123"/>
      <c r="AT53" s="123"/>
      <c r="AU53" s="123"/>
      <c r="AV53" s="123"/>
      <c r="AW53" s="123"/>
      <c r="AX53" s="123"/>
      <c r="AY53" s="123"/>
      <c r="AZ53" s="123"/>
      <c r="BA53" s="123"/>
      <c r="BB53" s="123"/>
      <c r="BC53" s="123"/>
      <c r="BD53" s="123"/>
      <c r="BE53" s="123"/>
      <c r="BF53" s="123"/>
      <c r="BG53" s="123">
        <f>データ!BB7</f>
        <v>18</v>
      </c>
      <c r="BH53" s="123"/>
      <c r="BI53" s="123"/>
      <c r="BJ53" s="123"/>
      <c r="BK53" s="123"/>
      <c r="BL53" s="123"/>
      <c r="BM53" s="123"/>
      <c r="BN53" s="123"/>
      <c r="BO53" s="123"/>
      <c r="BP53" s="123"/>
      <c r="BQ53" s="123"/>
      <c r="BR53" s="123"/>
      <c r="BS53" s="123"/>
      <c r="BT53" s="123"/>
      <c r="BU53" s="123"/>
      <c r="BV53" s="123"/>
      <c r="BW53" s="123"/>
      <c r="BX53" s="123"/>
      <c r="BY53" s="123"/>
      <c r="BZ53" s="123">
        <f>データ!BC7</f>
        <v>22</v>
      </c>
      <c r="CA53" s="123"/>
      <c r="CB53" s="123"/>
      <c r="CC53" s="123"/>
      <c r="CD53" s="123"/>
      <c r="CE53" s="123"/>
      <c r="CF53" s="123"/>
      <c r="CG53" s="123"/>
      <c r="CH53" s="123"/>
      <c r="CI53" s="123"/>
      <c r="CJ53" s="123"/>
      <c r="CK53" s="123"/>
      <c r="CL53" s="123"/>
      <c r="CM53" s="123"/>
      <c r="CN53" s="123"/>
      <c r="CO53" s="123"/>
      <c r="CP53" s="123"/>
      <c r="CQ53" s="123"/>
      <c r="CR53" s="123"/>
      <c r="CS53" s="123">
        <f>データ!BD7</f>
        <v>59</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2576</v>
      </c>
      <c r="JD53" s="123"/>
      <c r="JE53" s="123"/>
      <c r="JF53" s="123"/>
      <c r="JG53" s="123"/>
      <c r="JH53" s="123"/>
      <c r="JI53" s="123"/>
      <c r="JJ53" s="123"/>
      <c r="JK53" s="123"/>
      <c r="JL53" s="123"/>
      <c r="JM53" s="123"/>
      <c r="JN53" s="123"/>
      <c r="JO53" s="123"/>
      <c r="JP53" s="123"/>
      <c r="JQ53" s="123"/>
      <c r="JR53" s="123"/>
      <c r="JS53" s="123"/>
      <c r="JT53" s="123"/>
      <c r="JU53" s="123"/>
      <c r="JV53" s="123">
        <f>データ!BW7</f>
        <v>4153</v>
      </c>
      <c r="JW53" s="123"/>
      <c r="JX53" s="123"/>
      <c r="JY53" s="123"/>
      <c r="JZ53" s="123"/>
      <c r="KA53" s="123"/>
      <c r="KB53" s="123"/>
      <c r="KC53" s="123"/>
      <c r="KD53" s="123"/>
      <c r="KE53" s="123"/>
      <c r="KF53" s="123"/>
      <c r="KG53" s="123"/>
      <c r="KH53" s="123"/>
      <c r="KI53" s="123"/>
      <c r="KJ53" s="123"/>
      <c r="KK53" s="123"/>
      <c r="KL53" s="123"/>
      <c r="KM53" s="123"/>
      <c r="KN53" s="123"/>
      <c r="KO53" s="123">
        <f>データ!BX7</f>
        <v>6140</v>
      </c>
      <c r="KP53" s="123"/>
      <c r="KQ53" s="123"/>
      <c r="KR53" s="123"/>
      <c r="KS53" s="123"/>
      <c r="KT53" s="123"/>
      <c r="KU53" s="123"/>
      <c r="KV53" s="123"/>
      <c r="KW53" s="123"/>
      <c r="KX53" s="123"/>
      <c r="KY53" s="123"/>
      <c r="KZ53" s="123"/>
      <c r="LA53" s="123"/>
      <c r="LB53" s="123"/>
      <c r="LC53" s="123"/>
      <c r="LD53" s="123"/>
      <c r="LE53" s="123"/>
      <c r="LF53" s="123"/>
      <c r="LG53" s="123"/>
      <c r="LH53" s="123">
        <f>データ!BY7</f>
        <v>9344</v>
      </c>
      <c r="LI53" s="123"/>
      <c r="LJ53" s="123"/>
      <c r="LK53" s="123"/>
      <c r="LL53" s="123"/>
      <c r="LM53" s="123"/>
      <c r="LN53" s="123"/>
      <c r="LO53" s="123"/>
      <c r="LP53" s="123"/>
      <c r="LQ53" s="123"/>
      <c r="LR53" s="123"/>
      <c r="LS53" s="123"/>
      <c r="LT53" s="123"/>
      <c r="LU53" s="123"/>
      <c r="LV53" s="123"/>
      <c r="LW53" s="123"/>
      <c r="LX53" s="123"/>
      <c r="LY53" s="123"/>
      <c r="LZ53" s="123"/>
      <c r="MA53" s="123">
        <f>データ!BZ7</f>
        <v>6621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7" t="s">
        <v>134</v>
      </c>
      <c r="NE66" s="118"/>
      <c r="NF66" s="118"/>
      <c r="NG66" s="118"/>
      <c r="NH66" s="118"/>
      <c r="NI66" s="118"/>
      <c r="NJ66" s="118"/>
      <c r="NK66" s="118"/>
      <c r="NL66" s="118"/>
      <c r="NM66" s="118"/>
      <c r="NN66" s="118"/>
      <c r="NO66" s="118"/>
      <c r="NP66" s="118"/>
      <c r="NQ66" s="118"/>
      <c r="NR66" s="11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27059</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7"/>
      <c r="NE67" s="118"/>
      <c r="NF67" s="118"/>
      <c r="NG67" s="118"/>
      <c r="NH67" s="118"/>
      <c r="NI67" s="118"/>
      <c r="NJ67" s="118"/>
      <c r="NK67" s="118"/>
      <c r="NL67" s="118"/>
      <c r="NM67" s="118"/>
      <c r="NN67" s="118"/>
      <c r="NO67" s="118"/>
      <c r="NP67" s="118"/>
      <c r="NQ67" s="118"/>
      <c r="NR67" s="11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7"/>
      <c r="NE68" s="118"/>
      <c r="NF68" s="118"/>
      <c r="NG68" s="118"/>
      <c r="NH68" s="118"/>
      <c r="NI68" s="118"/>
      <c r="NJ68" s="118"/>
      <c r="NK68" s="118"/>
      <c r="NL68" s="118"/>
      <c r="NM68" s="118"/>
      <c r="NN68" s="118"/>
      <c r="NO68" s="118"/>
      <c r="NP68" s="118"/>
      <c r="NQ68" s="118"/>
      <c r="NR68" s="11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7"/>
      <c r="NE69" s="118"/>
      <c r="NF69" s="118"/>
      <c r="NG69" s="118"/>
      <c r="NH69" s="118"/>
      <c r="NI69" s="118"/>
      <c r="NJ69" s="118"/>
      <c r="NK69" s="118"/>
      <c r="NL69" s="118"/>
      <c r="NM69" s="118"/>
      <c r="NN69" s="118"/>
      <c r="NO69" s="118"/>
      <c r="NP69" s="118"/>
      <c r="NQ69" s="118"/>
      <c r="NR69" s="11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7"/>
      <c r="NE70" s="118"/>
      <c r="NF70" s="118"/>
      <c r="NG70" s="118"/>
      <c r="NH70" s="118"/>
      <c r="NI70" s="118"/>
      <c r="NJ70" s="118"/>
      <c r="NK70" s="118"/>
      <c r="NL70" s="118"/>
      <c r="NM70" s="118"/>
      <c r="NN70" s="118"/>
      <c r="NO70" s="118"/>
      <c r="NP70" s="118"/>
      <c r="NQ70" s="118"/>
      <c r="NR70" s="11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7"/>
      <c r="NE71" s="118"/>
      <c r="NF71" s="118"/>
      <c r="NG71" s="118"/>
      <c r="NH71" s="118"/>
      <c r="NI71" s="118"/>
      <c r="NJ71" s="118"/>
      <c r="NK71" s="118"/>
      <c r="NL71" s="118"/>
      <c r="NM71" s="118"/>
      <c r="NN71" s="118"/>
      <c r="NO71" s="118"/>
      <c r="NP71" s="118"/>
      <c r="NQ71" s="118"/>
      <c r="NR71" s="11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7"/>
      <c r="NE72" s="118"/>
      <c r="NF72" s="118"/>
      <c r="NG72" s="118"/>
      <c r="NH72" s="118"/>
      <c r="NI72" s="118"/>
      <c r="NJ72" s="118"/>
      <c r="NK72" s="118"/>
      <c r="NL72" s="118"/>
      <c r="NM72" s="118"/>
      <c r="NN72" s="118"/>
      <c r="NO72" s="118"/>
      <c r="NP72" s="118"/>
      <c r="NQ72" s="118"/>
      <c r="NR72" s="11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7"/>
      <c r="NE73" s="118"/>
      <c r="NF73" s="118"/>
      <c r="NG73" s="118"/>
      <c r="NH73" s="118"/>
      <c r="NI73" s="118"/>
      <c r="NJ73" s="118"/>
      <c r="NK73" s="118"/>
      <c r="NL73" s="118"/>
      <c r="NM73" s="118"/>
      <c r="NN73" s="118"/>
      <c r="NO73" s="118"/>
      <c r="NP73" s="118"/>
      <c r="NQ73" s="118"/>
      <c r="NR73" s="11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15">
      <c r="A76" s="2"/>
      <c r="B76" s="11"/>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15">
      <c r="A77" s="2"/>
      <c r="B77" s="11"/>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15">
      <c r="A78" s="2"/>
      <c r="B78" s="11"/>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7"/>
      <c r="NE80" s="118"/>
      <c r="NF80" s="118"/>
      <c r="NG80" s="118"/>
      <c r="NH80" s="118"/>
      <c r="NI80" s="118"/>
      <c r="NJ80" s="118"/>
      <c r="NK80" s="118"/>
      <c r="NL80" s="118"/>
      <c r="NM80" s="118"/>
      <c r="NN80" s="118"/>
      <c r="NO80" s="118"/>
      <c r="NP80" s="118"/>
      <c r="NQ80" s="118"/>
      <c r="NR80" s="11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7"/>
      <c r="NE81" s="118"/>
      <c r="NF81" s="118"/>
      <c r="NG81" s="118"/>
      <c r="NH81" s="118"/>
      <c r="NI81" s="118"/>
      <c r="NJ81" s="118"/>
      <c r="NK81" s="118"/>
      <c r="NL81" s="118"/>
      <c r="NM81" s="118"/>
      <c r="NN81" s="118"/>
      <c r="NO81" s="118"/>
      <c r="NP81" s="118"/>
      <c r="NQ81" s="118"/>
      <c r="NR81" s="11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5yt9xQIaBKBEJzJpsmNinDFgbnzqwSJfrl7EgHERSRJ79QO2RM8AXTZDPoQH2zDZ82Mrr3cCw21K8YiCCAO2gQ==" saltValue="ds3K3xxS+O2+29JZPuzjY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90</v>
      </c>
      <c r="AM5" s="47" t="s">
        <v>91</v>
      </c>
      <c r="AN5" s="47" t="s">
        <v>92</v>
      </c>
      <c r="AO5" s="47" t="s">
        <v>93</v>
      </c>
      <c r="AP5" s="47" t="s">
        <v>94</v>
      </c>
      <c r="AQ5" s="47" t="s">
        <v>95</v>
      </c>
      <c r="AR5" s="47" t="s">
        <v>96</v>
      </c>
      <c r="AS5" s="47" t="s">
        <v>97</v>
      </c>
      <c r="AT5" s="47" t="s">
        <v>98</v>
      </c>
      <c r="AU5" s="47" t="s">
        <v>100</v>
      </c>
      <c r="AV5" s="47" t="s">
        <v>101</v>
      </c>
      <c r="AW5" s="47" t="s">
        <v>102</v>
      </c>
      <c r="AX5" s="47" t="s">
        <v>91</v>
      </c>
      <c r="AY5" s="47" t="s">
        <v>103</v>
      </c>
      <c r="AZ5" s="47" t="s">
        <v>93</v>
      </c>
      <c r="BA5" s="47" t="s">
        <v>94</v>
      </c>
      <c r="BB5" s="47" t="s">
        <v>95</v>
      </c>
      <c r="BC5" s="47" t="s">
        <v>96</v>
      </c>
      <c r="BD5" s="47" t="s">
        <v>97</v>
      </c>
      <c r="BE5" s="47" t="s">
        <v>98</v>
      </c>
      <c r="BF5" s="47" t="s">
        <v>104</v>
      </c>
      <c r="BG5" s="47" t="s">
        <v>99</v>
      </c>
      <c r="BH5" s="47" t="s">
        <v>105</v>
      </c>
      <c r="BI5" s="47" t="s">
        <v>106</v>
      </c>
      <c r="BJ5" s="47" t="s">
        <v>107</v>
      </c>
      <c r="BK5" s="47" t="s">
        <v>93</v>
      </c>
      <c r="BL5" s="47" t="s">
        <v>94</v>
      </c>
      <c r="BM5" s="47" t="s">
        <v>95</v>
      </c>
      <c r="BN5" s="47" t="s">
        <v>96</v>
      </c>
      <c r="BO5" s="47" t="s">
        <v>97</v>
      </c>
      <c r="BP5" s="47" t="s">
        <v>98</v>
      </c>
      <c r="BQ5" s="47" t="s">
        <v>108</v>
      </c>
      <c r="BR5" s="47" t="s">
        <v>89</v>
      </c>
      <c r="BS5" s="47" t="s">
        <v>105</v>
      </c>
      <c r="BT5" s="47" t="s">
        <v>109</v>
      </c>
      <c r="BU5" s="47" t="s">
        <v>107</v>
      </c>
      <c r="BV5" s="47" t="s">
        <v>93</v>
      </c>
      <c r="BW5" s="47" t="s">
        <v>94</v>
      </c>
      <c r="BX5" s="47" t="s">
        <v>95</v>
      </c>
      <c r="BY5" s="47" t="s">
        <v>96</v>
      </c>
      <c r="BZ5" s="47" t="s">
        <v>97</v>
      </c>
      <c r="CA5" s="47" t="s">
        <v>98</v>
      </c>
      <c r="CB5" s="47" t="s">
        <v>104</v>
      </c>
      <c r="CC5" s="47" t="s">
        <v>110</v>
      </c>
      <c r="CD5" s="47" t="s">
        <v>105</v>
      </c>
      <c r="CE5" s="47" t="s">
        <v>91</v>
      </c>
      <c r="CF5" s="47" t="s">
        <v>107</v>
      </c>
      <c r="CG5" s="47" t="s">
        <v>93</v>
      </c>
      <c r="CH5" s="47" t="s">
        <v>94</v>
      </c>
      <c r="CI5" s="47" t="s">
        <v>95</v>
      </c>
      <c r="CJ5" s="47" t="s">
        <v>96</v>
      </c>
      <c r="CK5" s="47" t="s">
        <v>97</v>
      </c>
      <c r="CL5" s="47" t="s">
        <v>98</v>
      </c>
      <c r="CM5" s="151"/>
      <c r="CN5" s="151"/>
      <c r="CO5" s="47" t="s">
        <v>88</v>
      </c>
      <c r="CP5" s="47" t="s">
        <v>89</v>
      </c>
      <c r="CQ5" s="47" t="s">
        <v>102</v>
      </c>
      <c r="CR5" s="47" t="s">
        <v>91</v>
      </c>
      <c r="CS5" s="47" t="s">
        <v>92</v>
      </c>
      <c r="CT5" s="47" t="s">
        <v>93</v>
      </c>
      <c r="CU5" s="47" t="s">
        <v>94</v>
      </c>
      <c r="CV5" s="47" t="s">
        <v>95</v>
      </c>
      <c r="CW5" s="47" t="s">
        <v>96</v>
      </c>
      <c r="CX5" s="47" t="s">
        <v>97</v>
      </c>
      <c r="CY5" s="47" t="s">
        <v>98</v>
      </c>
      <c r="CZ5" s="47" t="s">
        <v>108</v>
      </c>
      <c r="DA5" s="47" t="s">
        <v>99</v>
      </c>
      <c r="DB5" s="47" t="s">
        <v>111</v>
      </c>
      <c r="DC5" s="47" t="s">
        <v>106</v>
      </c>
      <c r="DD5" s="47" t="s">
        <v>107</v>
      </c>
      <c r="DE5" s="47" t="s">
        <v>93</v>
      </c>
      <c r="DF5" s="47" t="s">
        <v>94</v>
      </c>
      <c r="DG5" s="47" t="s">
        <v>95</v>
      </c>
      <c r="DH5" s="47" t="s">
        <v>96</v>
      </c>
      <c r="DI5" s="47" t="s">
        <v>97</v>
      </c>
      <c r="DJ5" s="47" t="s">
        <v>35</v>
      </c>
      <c r="DK5" s="47" t="s">
        <v>100</v>
      </c>
      <c r="DL5" s="47" t="s">
        <v>89</v>
      </c>
      <c r="DM5" s="47" t="s">
        <v>102</v>
      </c>
      <c r="DN5" s="47" t="s">
        <v>91</v>
      </c>
      <c r="DO5" s="47" t="s">
        <v>107</v>
      </c>
      <c r="DP5" s="47" t="s">
        <v>93</v>
      </c>
      <c r="DQ5" s="47" t="s">
        <v>94</v>
      </c>
      <c r="DR5" s="47" t="s">
        <v>95</v>
      </c>
      <c r="DS5" s="47" t="s">
        <v>96</v>
      </c>
      <c r="DT5" s="47" t="s">
        <v>97</v>
      </c>
      <c r="DU5" s="47" t="s">
        <v>98</v>
      </c>
    </row>
    <row r="6" spans="1:125" s="54" customFormat="1" x14ac:dyDescent="0.15">
      <c r="A6" s="37" t="s">
        <v>112</v>
      </c>
      <c r="B6" s="48">
        <f>B8</f>
        <v>2024</v>
      </c>
      <c r="C6" s="48">
        <f t="shared" ref="C6:X6" si="1">C8</f>
        <v>44458</v>
      </c>
      <c r="D6" s="48">
        <f t="shared" si="1"/>
        <v>47</v>
      </c>
      <c r="E6" s="48">
        <f t="shared" si="1"/>
        <v>14</v>
      </c>
      <c r="F6" s="48">
        <f t="shared" si="1"/>
        <v>0</v>
      </c>
      <c r="G6" s="48">
        <f t="shared" si="1"/>
        <v>1</v>
      </c>
      <c r="H6" s="48" t="str">
        <f>SUBSTITUTE(H8,"　","")</f>
        <v>宮城県加美町</v>
      </c>
      <c r="I6" s="48" t="str">
        <f t="shared" si="1"/>
        <v>町営西町駐車場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38</v>
      </c>
      <c r="S6" s="50" t="str">
        <f t="shared" si="1"/>
        <v>商業施設</v>
      </c>
      <c r="T6" s="50" t="str">
        <f t="shared" si="1"/>
        <v>無</v>
      </c>
      <c r="U6" s="51">
        <f t="shared" si="1"/>
        <v>1366</v>
      </c>
      <c r="V6" s="51">
        <f t="shared" si="1"/>
        <v>50</v>
      </c>
      <c r="W6" s="51">
        <f t="shared" si="1"/>
        <v>0</v>
      </c>
      <c r="X6" s="50" t="str">
        <f t="shared" si="1"/>
        <v>無</v>
      </c>
      <c r="Y6" s="52">
        <f>IF(Y8="-",NA(),Y8)</f>
        <v>104</v>
      </c>
      <c r="Z6" s="52">
        <f t="shared" ref="Z6:AH6" si="2">IF(Z8="-",NA(),Z8)</f>
        <v>101.2</v>
      </c>
      <c r="AA6" s="52">
        <f t="shared" si="2"/>
        <v>88.3</v>
      </c>
      <c r="AB6" s="52">
        <f t="shared" si="2"/>
        <v>109.4</v>
      </c>
      <c r="AC6" s="52">
        <f t="shared" si="2"/>
        <v>110.5</v>
      </c>
      <c r="AD6" s="52">
        <f t="shared" si="2"/>
        <v>383.4</v>
      </c>
      <c r="AE6" s="52">
        <f t="shared" si="2"/>
        <v>338.4</v>
      </c>
      <c r="AF6" s="52">
        <f t="shared" si="2"/>
        <v>1268.9000000000001</v>
      </c>
      <c r="AG6" s="52">
        <f t="shared" si="2"/>
        <v>2075.9</v>
      </c>
      <c r="AH6" s="52">
        <f t="shared" si="2"/>
        <v>1433.6</v>
      </c>
      <c r="AI6" s="49" t="str">
        <f>IF(AI8="-","",IF(AI8="-","【-】","【"&amp;SUBSTITUTE(TEXT(AI8,"#,##0.0"),"-","△")&amp;"】"))</f>
        <v>【1,604.7】</v>
      </c>
      <c r="AJ6" s="52">
        <f>IF(AJ8="-",NA(),AJ8)</f>
        <v>40</v>
      </c>
      <c r="AK6" s="52">
        <f t="shared" ref="AK6:AS6" si="3">IF(AK8="-",NA(),AK8)</f>
        <v>33</v>
      </c>
      <c r="AL6" s="52">
        <f t="shared" si="3"/>
        <v>40.6</v>
      </c>
      <c r="AM6" s="52">
        <f t="shared" si="3"/>
        <v>45.6</v>
      </c>
      <c r="AN6" s="52">
        <f t="shared" si="3"/>
        <v>59.2</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25</v>
      </c>
      <c r="AV6" s="53">
        <f t="shared" ref="AV6:BD6" si="4">IF(AV8="-",NA(),AV8)</f>
        <v>45</v>
      </c>
      <c r="AW6" s="53">
        <f t="shared" si="4"/>
        <v>78</v>
      </c>
      <c r="AX6" s="53">
        <f t="shared" si="4"/>
        <v>68</v>
      </c>
      <c r="AY6" s="53">
        <f t="shared" si="4"/>
        <v>112</v>
      </c>
      <c r="AZ6" s="53">
        <f t="shared" si="4"/>
        <v>407</v>
      </c>
      <c r="BA6" s="53">
        <f t="shared" si="4"/>
        <v>166</v>
      </c>
      <c r="BB6" s="53">
        <f t="shared" si="4"/>
        <v>18</v>
      </c>
      <c r="BC6" s="53">
        <f t="shared" si="4"/>
        <v>22</v>
      </c>
      <c r="BD6" s="53">
        <f t="shared" si="4"/>
        <v>59</v>
      </c>
      <c r="BE6" s="51" t="str">
        <f>IF(BE8="-","",IF(BE8="-","【-】","【"&amp;SUBSTITUTE(TEXT(BE8,"#,##0"),"-","△")&amp;"】"))</f>
        <v>【39】</v>
      </c>
      <c r="BF6" s="52">
        <f>IF(BF8="-",NA(),BF8)</f>
        <v>-55</v>
      </c>
      <c r="BG6" s="52">
        <f t="shared" ref="BG6:BO6" si="5">IF(BG8="-",NA(),BG8)</f>
        <v>1.2</v>
      </c>
      <c r="BH6" s="52">
        <f t="shared" si="5"/>
        <v>-13.2</v>
      </c>
      <c r="BI6" s="52">
        <f t="shared" si="5"/>
        <v>8.6</v>
      </c>
      <c r="BJ6" s="52">
        <f t="shared" si="5"/>
        <v>9.5</v>
      </c>
      <c r="BK6" s="52">
        <f t="shared" si="5"/>
        <v>-122.5</v>
      </c>
      <c r="BL6" s="52">
        <f t="shared" si="5"/>
        <v>8.5</v>
      </c>
      <c r="BM6" s="52">
        <f t="shared" si="5"/>
        <v>26.6</v>
      </c>
      <c r="BN6" s="52">
        <f t="shared" si="5"/>
        <v>35.4</v>
      </c>
      <c r="BO6" s="52">
        <f t="shared" si="5"/>
        <v>27.3</v>
      </c>
      <c r="BP6" s="49" t="str">
        <f>IF(BP8="-","",IF(BP8="-","【-】","【"&amp;SUBSTITUTE(TEXT(BP8,"#,##0.0"),"-","△")&amp;"】"))</f>
        <v>【2.0】</v>
      </c>
      <c r="BQ6" s="53">
        <f>IF(BQ8="-",NA(),BQ8)</f>
        <v>-707</v>
      </c>
      <c r="BR6" s="53">
        <f t="shared" ref="BR6:BZ6" si="6">IF(BR8="-",NA(),BR8)</f>
        <v>-337</v>
      </c>
      <c r="BS6" s="53">
        <f t="shared" si="6"/>
        <v>-515</v>
      </c>
      <c r="BT6" s="53">
        <f t="shared" si="6"/>
        <v>-357</v>
      </c>
      <c r="BU6" s="53">
        <f t="shared" si="6"/>
        <v>-476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113</v>
      </c>
      <c r="CM6" s="51">
        <f t="shared" ref="CM6:CN6" si="7">CM8</f>
        <v>27059</v>
      </c>
      <c r="CN6" s="51">
        <f t="shared" si="7"/>
        <v>0</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44</v>
      </c>
      <c r="DL6" s="52">
        <f t="shared" ref="DL6:DT6" si="9">IF(DL8="-",NA(),DL8)</f>
        <v>42</v>
      </c>
      <c r="DM6" s="52">
        <f t="shared" si="9"/>
        <v>28</v>
      </c>
      <c r="DN6" s="52">
        <f t="shared" si="9"/>
        <v>36</v>
      </c>
      <c r="DO6" s="52">
        <f t="shared" si="9"/>
        <v>28</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114</v>
      </c>
      <c r="B7" s="48">
        <f t="shared" ref="B7:X7" si="10">B8</f>
        <v>2024</v>
      </c>
      <c r="C7" s="48">
        <f t="shared" si="10"/>
        <v>44458</v>
      </c>
      <c r="D7" s="48">
        <f t="shared" si="10"/>
        <v>47</v>
      </c>
      <c r="E7" s="48">
        <f t="shared" si="10"/>
        <v>14</v>
      </c>
      <c r="F7" s="48">
        <f t="shared" si="10"/>
        <v>0</v>
      </c>
      <c r="G7" s="48">
        <f t="shared" si="10"/>
        <v>1</v>
      </c>
      <c r="H7" s="48" t="str">
        <f t="shared" si="10"/>
        <v>宮城県　加美町</v>
      </c>
      <c r="I7" s="48" t="str">
        <f t="shared" si="10"/>
        <v>町営西町駐車場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38</v>
      </c>
      <c r="S7" s="50" t="str">
        <f t="shared" si="10"/>
        <v>商業施設</v>
      </c>
      <c r="T7" s="50" t="str">
        <f t="shared" si="10"/>
        <v>無</v>
      </c>
      <c r="U7" s="51">
        <f t="shared" si="10"/>
        <v>1366</v>
      </c>
      <c r="V7" s="51">
        <f t="shared" si="10"/>
        <v>50</v>
      </c>
      <c r="W7" s="51">
        <f t="shared" si="10"/>
        <v>0</v>
      </c>
      <c r="X7" s="50" t="str">
        <f t="shared" si="10"/>
        <v>無</v>
      </c>
      <c r="Y7" s="52">
        <f>Y8</f>
        <v>104</v>
      </c>
      <c r="Z7" s="52">
        <f t="shared" ref="Z7:AH7" si="11">Z8</f>
        <v>101.2</v>
      </c>
      <c r="AA7" s="52">
        <f t="shared" si="11"/>
        <v>88.3</v>
      </c>
      <c r="AB7" s="52">
        <f t="shared" si="11"/>
        <v>109.4</v>
      </c>
      <c r="AC7" s="52">
        <f t="shared" si="11"/>
        <v>110.5</v>
      </c>
      <c r="AD7" s="52">
        <f t="shared" si="11"/>
        <v>383.4</v>
      </c>
      <c r="AE7" s="52">
        <f t="shared" si="11"/>
        <v>338.4</v>
      </c>
      <c r="AF7" s="52">
        <f t="shared" si="11"/>
        <v>1268.9000000000001</v>
      </c>
      <c r="AG7" s="52">
        <f t="shared" si="11"/>
        <v>2075.9</v>
      </c>
      <c r="AH7" s="52">
        <f t="shared" si="11"/>
        <v>1433.6</v>
      </c>
      <c r="AI7" s="49"/>
      <c r="AJ7" s="52">
        <f>AJ8</f>
        <v>40</v>
      </c>
      <c r="AK7" s="52">
        <f t="shared" ref="AK7:AS7" si="12">AK8</f>
        <v>33</v>
      </c>
      <c r="AL7" s="52">
        <f t="shared" si="12"/>
        <v>40.6</v>
      </c>
      <c r="AM7" s="52">
        <f t="shared" si="12"/>
        <v>45.6</v>
      </c>
      <c r="AN7" s="52">
        <f t="shared" si="12"/>
        <v>59.2</v>
      </c>
      <c r="AO7" s="52">
        <f t="shared" si="12"/>
        <v>10.199999999999999</v>
      </c>
      <c r="AP7" s="52">
        <f t="shared" si="12"/>
        <v>5.0999999999999996</v>
      </c>
      <c r="AQ7" s="52">
        <f t="shared" si="12"/>
        <v>1.9</v>
      </c>
      <c r="AR7" s="52">
        <f t="shared" si="12"/>
        <v>3.3</v>
      </c>
      <c r="AS7" s="52">
        <f t="shared" si="12"/>
        <v>3.8</v>
      </c>
      <c r="AT7" s="49"/>
      <c r="AU7" s="53">
        <f>AU8</f>
        <v>25</v>
      </c>
      <c r="AV7" s="53">
        <f t="shared" ref="AV7:BD7" si="13">AV8</f>
        <v>45</v>
      </c>
      <c r="AW7" s="53">
        <f t="shared" si="13"/>
        <v>78</v>
      </c>
      <c r="AX7" s="53">
        <f t="shared" si="13"/>
        <v>68</v>
      </c>
      <c r="AY7" s="53">
        <f t="shared" si="13"/>
        <v>112</v>
      </c>
      <c r="AZ7" s="53">
        <f t="shared" si="13"/>
        <v>407</v>
      </c>
      <c r="BA7" s="53">
        <f t="shared" si="13"/>
        <v>166</v>
      </c>
      <c r="BB7" s="53">
        <f t="shared" si="13"/>
        <v>18</v>
      </c>
      <c r="BC7" s="53">
        <f t="shared" si="13"/>
        <v>22</v>
      </c>
      <c r="BD7" s="53">
        <f t="shared" si="13"/>
        <v>59</v>
      </c>
      <c r="BE7" s="51"/>
      <c r="BF7" s="52">
        <f>BF8</f>
        <v>-55</v>
      </c>
      <c r="BG7" s="52">
        <f t="shared" ref="BG7:BO7" si="14">BG8</f>
        <v>1.2</v>
      </c>
      <c r="BH7" s="52">
        <f t="shared" si="14"/>
        <v>-13.2</v>
      </c>
      <c r="BI7" s="52">
        <f t="shared" si="14"/>
        <v>8.6</v>
      </c>
      <c r="BJ7" s="52">
        <f t="shared" si="14"/>
        <v>9.5</v>
      </c>
      <c r="BK7" s="52">
        <f t="shared" si="14"/>
        <v>-122.5</v>
      </c>
      <c r="BL7" s="52">
        <f t="shared" si="14"/>
        <v>8.5</v>
      </c>
      <c r="BM7" s="52">
        <f t="shared" si="14"/>
        <v>26.6</v>
      </c>
      <c r="BN7" s="52">
        <f t="shared" si="14"/>
        <v>35.4</v>
      </c>
      <c r="BO7" s="52">
        <f t="shared" si="14"/>
        <v>27.3</v>
      </c>
      <c r="BP7" s="49"/>
      <c r="BQ7" s="53">
        <f>BQ8</f>
        <v>-707</v>
      </c>
      <c r="BR7" s="53">
        <f t="shared" ref="BR7:BZ7" si="15">BR8</f>
        <v>-337</v>
      </c>
      <c r="BS7" s="53">
        <f t="shared" si="15"/>
        <v>-515</v>
      </c>
      <c r="BT7" s="53">
        <f t="shared" si="15"/>
        <v>-357</v>
      </c>
      <c r="BU7" s="53">
        <f t="shared" si="15"/>
        <v>-476</v>
      </c>
      <c r="BV7" s="53">
        <f t="shared" si="15"/>
        <v>2576</v>
      </c>
      <c r="BW7" s="53">
        <f t="shared" si="15"/>
        <v>4153</v>
      </c>
      <c r="BX7" s="53">
        <f t="shared" si="15"/>
        <v>6140</v>
      </c>
      <c r="BY7" s="53">
        <f t="shared" si="15"/>
        <v>9344</v>
      </c>
      <c r="BZ7" s="53">
        <f t="shared" si="15"/>
        <v>6621</v>
      </c>
      <c r="CA7" s="51"/>
      <c r="CB7" s="52" t="s">
        <v>115</v>
      </c>
      <c r="CC7" s="52" t="s">
        <v>115</v>
      </c>
      <c r="CD7" s="52" t="s">
        <v>115</v>
      </c>
      <c r="CE7" s="52" t="s">
        <v>115</v>
      </c>
      <c r="CF7" s="52" t="s">
        <v>115</v>
      </c>
      <c r="CG7" s="52" t="s">
        <v>115</v>
      </c>
      <c r="CH7" s="52" t="s">
        <v>115</v>
      </c>
      <c r="CI7" s="52" t="s">
        <v>115</v>
      </c>
      <c r="CJ7" s="52" t="s">
        <v>115</v>
      </c>
      <c r="CK7" s="52" t="s">
        <v>113</v>
      </c>
      <c r="CL7" s="49"/>
      <c r="CM7" s="51">
        <f>CM8</f>
        <v>27059</v>
      </c>
      <c r="CN7" s="51">
        <f>CN8</f>
        <v>0</v>
      </c>
      <c r="CO7" s="52" t="s">
        <v>115</v>
      </c>
      <c r="CP7" s="52" t="s">
        <v>115</v>
      </c>
      <c r="CQ7" s="52" t="s">
        <v>115</v>
      </c>
      <c r="CR7" s="52" t="s">
        <v>115</v>
      </c>
      <c r="CS7" s="52" t="s">
        <v>115</v>
      </c>
      <c r="CT7" s="52" t="s">
        <v>115</v>
      </c>
      <c r="CU7" s="52" t="s">
        <v>115</v>
      </c>
      <c r="CV7" s="52" t="s">
        <v>115</v>
      </c>
      <c r="CW7" s="52" t="s">
        <v>115</v>
      </c>
      <c r="CX7" s="52" t="s">
        <v>113</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44</v>
      </c>
      <c r="DL7" s="52">
        <f t="shared" ref="DL7:DT7" si="17">DL8</f>
        <v>42</v>
      </c>
      <c r="DM7" s="52">
        <f t="shared" si="17"/>
        <v>28</v>
      </c>
      <c r="DN7" s="52">
        <f t="shared" si="17"/>
        <v>36</v>
      </c>
      <c r="DO7" s="52">
        <f t="shared" si="17"/>
        <v>28</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44458</v>
      </c>
      <c r="D8" s="55">
        <v>47</v>
      </c>
      <c r="E8" s="55">
        <v>14</v>
      </c>
      <c r="F8" s="55">
        <v>0</v>
      </c>
      <c r="G8" s="55">
        <v>1</v>
      </c>
      <c r="H8" s="55" t="s">
        <v>116</v>
      </c>
      <c r="I8" s="55" t="s">
        <v>117</v>
      </c>
      <c r="J8" s="55" t="s">
        <v>118</v>
      </c>
      <c r="K8" s="55" t="s">
        <v>119</v>
      </c>
      <c r="L8" s="55" t="s">
        <v>120</v>
      </c>
      <c r="M8" s="55" t="s">
        <v>121</v>
      </c>
      <c r="N8" s="55" t="s">
        <v>122</v>
      </c>
      <c r="O8" s="56" t="s">
        <v>123</v>
      </c>
      <c r="P8" s="57" t="s">
        <v>124</v>
      </c>
      <c r="Q8" s="57" t="s">
        <v>125</v>
      </c>
      <c r="R8" s="58">
        <v>38</v>
      </c>
      <c r="S8" s="57" t="s">
        <v>126</v>
      </c>
      <c r="T8" s="57" t="s">
        <v>127</v>
      </c>
      <c r="U8" s="58">
        <v>1366</v>
      </c>
      <c r="V8" s="58">
        <v>50</v>
      </c>
      <c r="W8" s="58">
        <v>0</v>
      </c>
      <c r="X8" s="57" t="s">
        <v>127</v>
      </c>
      <c r="Y8" s="59">
        <v>104</v>
      </c>
      <c r="Z8" s="59">
        <v>101.2</v>
      </c>
      <c r="AA8" s="59">
        <v>88.3</v>
      </c>
      <c r="AB8" s="59">
        <v>109.4</v>
      </c>
      <c r="AC8" s="59">
        <v>110.5</v>
      </c>
      <c r="AD8" s="59">
        <v>383.4</v>
      </c>
      <c r="AE8" s="59">
        <v>338.4</v>
      </c>
      <c r="AF8" s="59">
        <v>1268.9000000000001</v>
      </c>
      <c r="AG8" s="59">
        <v>2075.9</v>
      </c>
      <c r="AH8" s="59">
        <v>1433.6</v>
      </c>
      <c r="AI8" s="56">
        <v>1604.7</v>
      </c>
      <c r="AJ8" s="59">
        <v>40</v>
      </c>
      <c r="AK8" s="59">
        <v>33</v>
      </c>
      <c r="AL8" s="59">
        <v>40.6</v>
      </c>
      <c r="AM8" s="59">
        <v>45.6</v>
      </c>
      <c r="AN8" s="59">
        <v>59.2</v>
      </c>
      <c r="AO8" s="59">
        <v>10.199999999999999</v>
      </c>
      <c r="AP8" s="59">
        <v>5.0999999999999996</v>
      </c>
      <c r="AQ8" s="59">
        <v>1.9</v>
      </c>
      <c r="AR8" s="59">
        <v>3.3</v>
      </c>
      <c r="AS8" s="59">
        <v>3.8</v>
      </c>
      <c r="AT8" s="56">
        <v>3.8</v>
      </c>
      <c r="AU8" s="60">
        <v>25</v>
      </c>
      <c r="AV8" s="60">
        <v>45</v>
      </c>
      <c r="AW8" s="60">
        <v>78</v>
      </c>
      <c r="AX8" s="60">
        <v>68</v>
      </c>
      <c r="AY8" s="60">
        <v>112</v>
      </c>
      <c r="AZ8" s="60">
        <v>407</v>
      </c>
      <c r="BA8" s="60">
        <v>166</v>
      </c>
      <c r="BB8" s="60">
        <v>18</v>
      </c>
      <c r="BC8" s="60">
        <v>22</v>
      </c>
      <c r="BD8" s="60">
        <v>59</v>
      </c>
      <c r="BE8" s="60">
        <v>39</v>
      </c>
      <c r="BF8" s="59">
        <v>-55</v>
      </c>
      <c r="BG8" s="59">
        <v>1.2</v>
      </c>
      <c r="BH8" s="59">
        <v>-13.2</v>
      </c>
      <c r="BI8" s="59">
        <v>8.6</v>
      </c>
      <c r="BJ8" s="59">
        <v>9.5</v>
      </c>
      <c r="BK8" s="59">
        <v>-122.5</v>
      </c>
      <c r="BL8" s="59">
        <v>8.5</v>
      </c>
      <c r="BM8" s="59">
        <v>26.6</v>
      </c>
      <c r="BN8" s="59">
        <v>35.4</v>
      </c>
      <c r="BO8" s="59">
        <v>27.3</v>
      </c>
      <c r="BP8" s="56">
        <v>2</v>
      </c>
      <c r="BQ8" s="60">
        <v>-707</v>
      </c>
      <c r="BR8" s="60">
        <v>-337</v>
      </c>
      <c r="BS8" s="60">
        <v>-515</v>
      </c>
      <c r="BT8" s="61">
        <v>-357</v>
      </c>
      <c r="BU8" s="61">
        <v>-476</v>
      </c>
      <c r="BV8" s="60">
        <v>2576</v>
      </c>
      <c r="BW8" s="60">
        <v>4153</v>
      </c>
      <c r="BX8" s="60">
        <v>6140</v>
      </c>
      <c r="BY8" s="60">
        <v>9344</v>
      </c>
      <c r="BZ8" s="60">
        <v>6621</v>
      </c>
      <c r="CA8" s="58">
        <v>10905</v>
      </c>
      <c r="CB8" s="59" t="s">
        <v>120</v>
      </c>
      <c r="CC8" s="59" t="s">
        <v>120</v>
      </c>
      <c r="CD8" s="59" t="s">
        <v>120</v>
      </c>
      <c r="CE8" s="59" t="s">
        <v>120</v>
      </c>
      <c r="CF8" s="59" t="s">
        <v>120</v>
      </c>
      <c r="CG8" s="59" t="s">
        <v>120</v>
      </c>
      <c r="CH8" s="59" t="s">
        <v>120</v>
      </c>
      <c r="CI8" s="59" t="s">
        <v>120</v>
      </c>
      <c r="CJ8" s="59" t="s">
        <v>120</v>
      </c>
      <c r="CK8" s="59" t="s">
        <v>120</v>
      </c>
      <c r="CL8" s="56" t="s">
        <v>120</v>
      </c>
      <c r="CM8" s="58">
        <v>27059</v>
      </c>
      <c r="CN8" s="58">
        <v>0</v>
      </c>
      <c r="CO8" s="59" t="s">
        <v>120</v>
      </c>
      <c r="CP8" s="59" t="s">
        <v>120</v>
      </c>
      <c r="CQ8" s="59" t="s">
        <v>120</v>
      </c>
      <c r="CR8" s="59" t="s">
        <v>120</v>
      </c>
      <c r="CS8" s="59" t="s">
        <v>120</v>
      </c>
      <c r="CT8" s="59" t="s">
        <v>120</v>
      </c>
      <c r="CU8" s="59" t="s">
        <v>120</v>
      </c>
      <c r="CV8" s="59" t="s">
        <v>120</v>
      </c>
      <c r="CW8" s="59" t="s">
        <v>120</v>
      </c>
      <c r="CX8" s="59" t="s">
        <v>120</v>
      </c>
      <c r="CY8" s="56" t="s">
        <v>120</v>
      </c>
      <c r="CZ8" s="59">
        <v>0</v>
      </c>
      <c r="DA8" s="59">
        <v>0</v>
      </c>
      <c r="DB8" s="59">
        <v>0</v>
      </c>
      <c r="DC8" s="59">
        <v>0</v>
      </c>
      <c r="DD8" s="59">
        <v>0</v>
      </c>
      <c r="DE8" s="59">
        <v>70.3</v>
      </c>
      <c r="DF8" s="59">
        <v>70</v>
      </c>
      <c r="DG8" s="59">
        <v>47.6</v>
      </c>
      <c r="DH8" s="59">
        <v>35.9</v>
      </c>
      <c r="DI8" s="59">
        <v>24.8</v>
      </c>
      <c r="DJ8" s="56">
        <v>73.400000000000006</v>
      </c>
      <c r="DK8" s="59">
        <v>44</v>
      </c>
      <c r="DL8" s="59">
        <v>42</v>
      </c>
      <c r="DM8" s="59">
        <v>28</v>
      </c>
      <c r="DN8" s="59">
        <v>36</v>
      </c>
      <c r="DO8" s="59">
        <v>28</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2026-02-12T05:36:11Z</cp:lastPrinted>
  <dcterms:created xsi:type="dcterms:W3CDTF">2025-12-12T09:27:00Z</dcterms:created>
  <dcterms:modified xsi:type="dcterms:W3CDTF">2026-03-02T00:43:48Z</dcterms:modified>
  <cp:category/>
</cp:coreProperties>
</file>